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현재_통합_문서" defaultThemeVersion="124226"/>
  <bookViews>
    <workbookView xWindow="-15" yWindow="0" windowWidth="19440" windowHeight="12015" activeTab="2"/>
  </bookViews>
  <sheets>
    <sheet name="화면설명" sheetId="7" r:id="rId1"/>
    <sheet name="기본사항 등 입력" sheetId="1" r:id="rId2"/>
    <sheet name="퇴직소득원천징수영수증" sheetId="6" r:id="rId3"/>
  </sheets>
  <definedNames>
    <definedName name="_xlnm.Print_Area" localSheetId="1">'기본사항 등 입력'!$A$1:$J$59</definedName>
    <definedName name="_xlnm.Print_Area" localSheetId="2">퇴직소득원천징수영수증!$B$1:$AF$69</definedName>
  </definedNames>
  <calcPr calcId="125725"/>
</workbook>
</file>

<file path=xl/calcChain.xml><?xml version="1.0" encoding="utf-8"?>
<calcChain xmlns="http://schemas.openxmlformats.org/spreadsheetml/2006/main">
  <c r="S31" i="6"/>
  <c r="W26" l="1"/>
  <c r="AE10"/>
  <c r="R55"/>
  <c r="R56"/>
  <c r="S51" l="1"/>
  <c r="M24" l="1"/>
  <c r="AF62" s="1"/>
  <c r="S49" l="1"/>
  <c r="Z26"/>
  <c r="M56" l="1"/>
  <c r="M55"/>
  <c r="J56"/>
  <c r="J55"/>
  <c r="F56"/>
  <c r="F55"/>
  <c r="P55"/>
  <c r="Z25" l="1"/>
  <c r="Z23"/>
  <c r="Z24" s="1"/>
  <c r="Z22"/>
  <c r="W25"/>
  <c r="W23"/>
  <c r="W22"/>
  <c r="W24" l="1"/>
  <c r="P56"/>
  <c r="J24" l="1"/>
  <c r="P23"/>
  <c r="M23"/>
  <c r="J23"/>
  <c r="G23"/>
  <c r="P22"/>
  <c r="M22"/>
  <c r="J22"/>
  <c r="G22"/>
  <c r="S19"/>
  <c r="J19"/>
  <c r="S18"/>
  <c r="J18"/>
  <c r="S17"/>
  <c r="J17"/>
  <c r="S16"/>
  <c r="J16"/>
  <c r="H10"/>
  <c r="U9"/>
  <c r="H9"/>
  <c r="U8"/>
  <c r="H8"/>
  <c r="AE7"/>
  <c r="U7"/>
  <c r="H7"/>
  <c r="AE6"/>
  <c r="J25" l="1"/>
  <c r="M25" s="1"/>
  <c r="G25"/>
  <c r="G26"/>
  <c r="M26" s="1"/>
  <c r="J26"/>
  <c r="T22"/>
  <c r="T24"/>
  <c r="AC24"/>
  <c r="T23"/>
  <c r="AB18"/>
  <c r="S20"/>
  <c r="J20"/>
  <c r="AB19"/>
  <c r="S38" l="1"/>
  <c r="U55"/>
  <c r="AE24"/>
  <c r="AE22"/>
  <c r="AE23"/>
  <c r="T25"/>
  <c r="AE25" s="1"/>
  <c r="T26"/>
  <c r="AB20"/>
  <c r="S40" l="1"/>
  <c r="S39"/>
  <c r="S29"/>
  <c r="S30"/>
  <c r="S32" l="1"/>
  <c r="S41"/>
  <c r="AE26"/>
  <c r="S33" l="1"/>
  <c r="S35" s="1"/>
  <c r="S36" s="1"/>
  <c r="S43"/>
  <c r="S44" s="1"/>
  <c r="Y43" l="1"/>
  <c r="Y44" s="1"/>
  <c r="Y45" s="1"/>
  <c r="Y46" s="1"/>
  <c r="S47"/>
  <c r="S48" s="1"/>
  <c r="Y47" l="1"/>
  <c r="Y48" s="1"/>
  <c r="AD45"/>
  <c r="AD43"/>
  <c r="AD44" s="1"/>
  <c r="AD46" l="1"/>
  <c r="R57" l="1"/>
  <c r="AD47" l="1"/>
  <c r="AD48" l="1"/>
  <c r="S50" l="1"/>
  <c r="S52" s="1"/>
  <c r="D55" l="1"/>
  <c r="AB55" l="1"/>
  <c r="J60" s="1"/>
  <c r="J59"/>
  <c r="R59" s="1"/>
  <c r="AB59" l="1"/>
  <c r="R60" l="1"/>
  <c r="J61"/>
  <c r="R61" s="1"/>
  <c r="AB60" l="1"/>
  <c r="AB61"/>
</calcChain>
</file>

<file path=xl/comments1.xml><?xml version="1.0" encoding="utf-8"?>
<comments xmlns="http://schemas.openxmlformats.org/spreadsheetml/2006/main">
  <authors>
    <author>국세청</author>
  </authors>
  <commentList>
    <comment ref="C19" authorId="0">
      <text>
        <r>
          <rPr>
            <b/>
            <sz val="11"/>
            <color indexed="81"/>
            <rFont val="맑은 고딕"/>
            <family val="3"/>
            <charset val="129"/>
          </rPr>
          <t>해당근무처에서 근로를 제공하기 시작한 날을 적습니다.</t>
        </r>
      </text>
    </comment>
    <comment ref="D19" authorId="0">
      <text>
        <r>
          <rPr>
            <b/>
            <sz val="12"/>
            <color indexed="81"/>
            <rFont val="맑은 고딕"/>
            <family val="3"/>
            <charset val="129"/>
          </rPr>
          <t xml:space="preserve">1.해당근무처에서 근로를 제공하기 시작한 날을 적습니다.(필수입력)
</t>
        </r>
        <r>
          <rPr>
            <b/>
            <sz val="12"/>
            <color indexed="10"/>
            <rFont val="맑은 고딕"/>
            <family val="3"/>
            <charset val="129"/>
          </rPr>
          <t>2.중간지급을 받은 경우 중간지급 받은 날의 다음날을 적습니다.</t>
        </r>
        <r>
          <rPr>
            <b/>
            <sz val="12"/>
            <color indexed="81"/>
            <rFont val="맑은 고딕"/>
            <family val="3"/>
            <charset val="129"/>
          </rPr>
          <t xml:space="preserve">
</t>
        </r>
      </text>
    </comment>
    <comment ref="E19" authorId="0">
      <text>
        <r>
          <rPr>
            <b/>
            <sz val="12"/>
            <color indexed="39"/>
            <rFont val="맑은 고딕"/>
            <family val="3"/>
            <charset val="129"/>
          </rPr>
          <t xml:space="preserve">퇴직한 날(「소득세법 시행령」 제43조제2항에 따라 퇴직한 날로 보는 경우(중간정산 지급일)를 포함)을 적습니다.
(※ </t>
        </r>
        <r>
          <rPr>
            <b/>
            <sz val="12"/>
            <color indexed="10"/>
            <rFont val="맑은 고딕"/>
            <family val="3"/>
            <charset val="129"/>
          </rPr>
          <t>최종분 퇴사일은 2016.1.1.이후만 입력해야 함,
    퇴사일 2015.12.31. 이전은 2015년 귀속 프로그램 사용</t>
        </r>
        <r>
          <rPr>
            <b/>
            <sz val="12"/>
            <color indexed="39"/>
            <rFont val="맑은 고딕"/>
            <family val="3"/>
            <charset val="129"/>
          </rPr>
          <t xml:space="preserve">)
</t>
        </r>
        <r>
          <rPr>
            <b/>
            <sz val="12"/>
            <color indexed="10"/>
            <rFont val="맑은 고딕"/>
            <family val="3"/>
            <charset val="129"/>
          </rPr>
          <t xml:space="preserve">(적용례) 중간정산시점 15.12.31, 지급일 16.1.25.인 경우
          (=귀속시기 2016년) </t>
        </r>
        <r>
          <rPr>
            <b/>
            <sz val="12"/>
            <color indexed="39"/>
            <rFont val="맑은 고딕"/>
            <family val="3"/>
            <charset val="129"/>
          </rPr>
          <t xml:space="preserve">
      → 퇴사일 2016.1.25.입력, </t>
        </r>
        <r>
          <rPr>
            <b/>
            <sz val="12"/>
            <color indexed="10"/>
            <rFont val="맑은 고딕"/>
            <family val="3"/>
            <charset val="129"/>
          </rPr>
          <t>근속연수 계산시 제외월수에 
         1월 기재,  추후 최종 퇴직분 퇴직급여 근속년수 산정 시 
         근속년수에 가산월수 1월 기재</t>
        </r>
      </text>
    </comment>
    <comment ref="F19" authorId="0">
      <text>
        <r>
          <rPr>
            <b/>
            <sz val="12"/>
            <color indexed="81"/>
            <rFont val="맑은 고딕"/>
            <family val="3"/>
            <charset val="129"/>
          </rPr>
          <t>이연퇴직소득 요건 검토를 위해 
필수 입력</t>
        </r>
        <r>
          <rPr>
            <sz val="12"/>
            <color indexed="81"/>
            <rFont val="맑은 고딕"/>
            <family val="3"/>
            <charset val="129"/>
          </rPr>
          <t xml:space="preserve">
</t>
        </r>
      </text>
    </comment>
    <comment ref="G19" authorId="0">
      <text>
        <r>
          <rPr>
            <b/>
            <sz val="11"/>
            <color indexed="81"/>
            <rFont val="맑은 고딕"/>
            <family val="3"/>
            <charset val="129"/>
          </rPr>
          <t>퇴직금 산정 시 근속연수에서 제외된 기간의 월수를 적습니다.</t>
        </r>
      </text>
    </comment>
    <comment ref="H19" authorId="0">
      <text>
        <r>
          <rPr>
            <b/>
            <sz val="11"/>
            <color indexed="81"/>
            <rFont val="맑은 고딕"/>
            <family val="3"/>
            <charset val="129"/>
          </rPr>
          <t>퇴직금 산정 시 근속연수에서 제외된 기간의 월수를 적습니다.</t>
        </r>
      </text>
    </comment>
    <comment ref="I19" authorId="0">
      <text>
        <r>
          <rPr>
            <b/>
            <sz val="11"/>
            <color indexed="81"/>
            <rFont val="맑은 고딕"/>
            <family val="3"/>
            <charset val="129"/>
          </rPr>
          <t xml:space="preserve"> 「소득세법 시행령」 제105조제2항에 따른 근속연수가 입사일ㆍ퇴사일로 계산한 근속연수와 다른 경우 가산해야하는 월수를 적습니다.</t>
        </r>
      </text>
    </comment>
    <comment ref="J19" authorId="0">
      <text>
        <r>
          <rPr>
            <b/>
            <sz val="11"/>
            <color indexed="81"/>
            <rFont val="맑은 고딕"/>
            <family val="3"/>
            <charset val="129"/>
          </rPr>
          <t xml:space="preserve"> 「소득세법 시행령」 제105조제2항에 따른 근속연수가 입사일ㆍ퇴사일로 계산한 근속연수와 다른 경우 가산해야하는 월수를 적습니다.</t>
        </r>
      </text>
    </comment>
    <comment ref="C23" authorId="0">
      <text>
        <r>
          <rPr>
            <b/>
            <sz val="11"/>
            <color indexed="81"/>
            <rFont val="맑은 고딕"/>
            <family val="3"/>
            <charset val="129"/>
          </rPr>
          <t xml:space="preserve">1.사용자에게 퇴직으로 지급받은 퇴직소득(필수입력)
</t>
        </r>
        <r>
          <rPr>
            <b/>
            <sz val="11"/>
            <color indexed="10"/>
            <rFont val="맑은 고딕"/>
            <family val="3"/>
            <charset val="129"/>
          </rPr>
          <t>2.임원의 경우 임원퇴직소득 한도초과금액은 제외합니다</t>
        </r>
      </text>
    </comment>
    <comment ref="D23" authorId="0">
      <text>
        <r>
          <rPr>
            <b/>
            <sz val="11"/>
            <color indexed="81"/>
            <rFont val="맑은 고딕"/>
            <family val="3"/>
            <charset val="129"/>
          </rPr>
          <t>소득세법 제12조 제3호의 비과세 퇴직소득</t>
        </r>
      </text>
    </comment>
  </commentList>
</comments>
</file>

<file path=xl/sharedStrings.xml><?xml version="1.0" encoding="utf-8"?>
<sst xmlns="http://schemas.openxmlformats.org/spreadsheetml/2006/main" count="246" uniqueCount="233">
  <si>
    <t>1.인적사항</t>
  </si>
  <si>
    <t>입
력
사
항</t>
  </si>
  <si>
    <t>징수의무자</t>
  </si>
  <si>
    <t>근무처구분</t>
  </si>
  <si>
    <t>최종(퇴직)</t>
  </si>
  <si>
    <t>사업자등록번호</t>
  </si>
  <si>
    <t>법인명(상호)</t>
  </si>
  <si>
    <t>대표자(성명)</t>
  </si>
  <si>
    <t>주민(법인)등록번호</t>
  </si>
  <si>
    <t>소재지(주소)</t>
  </si>
  <si>
    <t>징수의무자구분</t>
  </si>
  <si>
    <t>소  득  자</t>
  </si>
  <si>
    <t>성명</t>
  </si>
  <si>
    <t>주민등록번호</t>
  </si>
  <si>
    <t>임원여부(여/부)</t>
  </si>
  <si>
    <t>주소</t>
  </si>
  <si>
    <t>2.퇴직금 지급(영수)내역</t>
  </si>
  <si>
    <t xml:space="preserve">※ 날짜 입력시 "yyyy-mm-dd" 의 형식으로 입력 </t>
    <phoneticPr fontId="3" type="noConversion"/>
  </si>
  <si>
    <t>입사일</t>
  </si>
  <si>
    <r>
      <t xml:space="preserve">기산일
</t>
    </r>
    <r>
      <rPr>
        <sz val="11"/>
        <color indexed="10"/>
        <rFont val="굴림"/>
        <family val="3"/>
        <charset val="129"/>
      </rPr>
      <t>※ 필수입력</t>
    </r>
  </si>
  <si>
    <t>2012.12.31 이전 
제외월수</t>
  </si>
  <si>
    <t>2013.1.1이후 
제외월수</t>
  </si>
  <si>
    <t>2012.12.31 이전 
가산월수</t>
  </si>
  <si>
    <t>2013.1.1 이후 
가산월수</t>
  </si>
  <si>
    <t>최종</t>
  </si>
  <si>
    <r>
      <t xml:space="preserve">퇴직급여
</t>
    </r>
    <r>
      <rPr>
        <sz val="11"/>
        <color indexed="10"/>
        <rFont val="굴림"/>
        <family val="3"/>
        <charset val="129"/>
      </rPr>
      <t>※ 필수입력</t>
    </r>
  </si>
  <si>
    <t>비과세 퇴직급여</t>
  </si>
  <si>
    <t>기납부세액</t>
  </si>
  <si>
    <t>3. 과세이연계좌</t>
  </si>
  <si>
    <t>- 해당사항이 없는 경우 입력 금지</t>
  </si>
  <si>
    <t xml:space="preserve">   * 「소득세법」 제146조제2항에 따라 퇴직급여액을 연금계좌에 입금(이체)하여 퇴직소득세 징수를 하지 아니한 경우에 작성합니다.(거주자인 경우만 작성합니다)</t>
  </si>
  <si>
    <t>과세이연계좌</t>
  </si>
  <si>
    <t>퇴직연금사업자명</t>
  </si>
  <si>
    <t>계좌번호</t>
  </si>
  <si>
    <t>계좌입금금액</t>
  </si>
  <si>
    <t>입금(이체)일</t>
  </si>
  <si>
    <t>(1)</t>
  </si>
  <si>
    <t>(2)</t>
  </si>
  <si>
    <t>구 분</t>
  </si>
  <si>
    <t>중간지급 근속연수</t>
  </si>
  <si>
    <t>안분</t>
  </si>
  <si>
    <t>입금일</t>
  </si>
  <si>
    <t>소득세</t>
  </si>
  <si>
    <t>거주지국코드</t>
  </si>
  <si>
    <t>징수
의무자</t>
    <phoneticPr fontId="22" type="noConversion"/>
  </si>
  <si>
    <t> ①사업자등록번호</t>
  </si>
  <si>
    <t> ②법인명(상호)</t>
  </si>
  <si>
    <t> ③대표자(성명)</t>
  </si>
  <si>
    <t> ④법인(주민)등록번호</t>
  </si>
  <si>
    <t> ⑤소재지(주소)</t>
  </si>
  <si>
    <t>소득자</t>
  </si>
  <si>
    <t> ⑥성         명</t>
  </si>
  <si>
    <t> ⑦주민등록번호</t>
  </si>
  <si>
    <t> ⑧주         소</t>
  </si>
  <si>
    <t>(10) 확정급여형 퇴직연금
     제도 가입일</t>
    <phoneticPr fontId="22" type="noConversion"/>
  </si>
  <si>
    <t>귀 속 연 도</t>
    <phoneticPr fontId="22" type="noConversion"/>
  </si>
  <si>
    <t>부터</t>
    <phoneticPr fontId="22" type="noConversion"/>
  </si>
  <si>
    <t>(12) 퇴직사유</t>
    <phoneticPr fontId="22" type="noConversion"/>
  </si>
  <si>
    <t>까지</t>
    <phoneticPr fontId="22" type="noConversion"/>
  </si>
  <si>
    <t>퇴직
급여
현황</t>
    <phoneticPr fontId="22" type="noConversion"/>
  </si>
  <si>
    <t> 근 무 처 구 분</t>
  </si>
  <si>
    <t>중간지급 등</t>
  </si>
  <si>
    <t xml:space="preserve"> (13) 근무처명</t>
    <phoneticPr fontId="22" type="noConversion"/>
  </si>
  <si>
    <t xml:space="preserve"> (14) 사업자등록번호</t>
    <phoneticPr fontId="22" type="noConversion"/>
  </si>
  <si>
    <t> (15) 퇴직급여</t>
    <phoneticPr fontId="22" type="noConversion"/>
  </si>
  <si>
    <t> (16) 비과세 퇴직급여</t>
    <phoneticPr fontId="22" type="noConversion"/>
  </si>
  <si>
    <t> (17) 과세대상 퇴직급여(15-16)</t>
    <phoneticPr fontId="22" type="noConversion"/>
  </si>
  <si>
    <t>근속
연수</t>
    <phoneticPr fontId="22" type="noConversion"/>
  </si>
  <si>
    <t>구   분</t>
  </si>
  <si>
    <t>(18)입사일</t>
    <phoneticPr fontId="22" type="noConversion"/>
  </si>
  <si>
    <t>(19)기산일</t>
    <phoneticPr fontId="22" type="noConversion"/>
  </si>
  <si>
    <t>(20)퇴사일</t>
    <phoneticPr fontId="22" type="noConversion"/>
  </si>
  <si>
    <t>(21)지급일</t>
    <phoneticPr fontId="22" type="noConversion"/>
  </si>
  <si>
    <t>이연
퇴직
소득
세액
계산</t>
    <phoneticPr fontId="22" type="noConversion"/>
  </si>
  <si>
    <t>연금계좌취급자</t>
    <phoneticPr fontId="22" type="noConversion"/>
  </si>
  <si>
    <t>계좌번호</t>
    <phoneticPr fontId="22" type="noConversion"/>
  </si>
  <si>
    <t>구           분</t>
  </si>
  <si>
    <t>(26)근속연수</t>
  </si>
  <si>
    <t>환산급여</t>
  </si>
  <si>
    <t>차등공제</t>
  </si>
  <si>
    <t>(9) 임원여부</t>
    <phoneticPr fontId="22" type="noConversion"/>
  </si>
  <si>
    <t>납
부
명
세</t>
    <phoneticPr fontId="3" type="noConversion"/>
  </si>
  <si>
    <r>
      <rPr>
        <b/>
        <sz val="8"/>
        <rFont val="맑은 고딕"/>
        <family val="3"/>
        <charset val="129"/>
        <scheme val="minor"/>
      </rPr>
      <t>거주자1</t>
    </r>
    <r>
      <rPr>
        <sz val="8"/>
        <rFont val="맑은 고딕"/>
        <family val="3"/>
        <charset val="129"/>
        <scheme val="minor"/>
      </rPr>
      <t xml:space="preserve"> / 비거주자2</t>
    </r>
    <phoneticPr fontId="3" type="noConversion"/>
  </si>
  <si>
    <r>
      <rPr>
        <b/>
        <sz val="8"/>
        <rFont val="맑은 고딕"/>
        <family val="3"/>
        <charset val="129"/>
        <scheme val="minor"/>
      </rPr>
      <t>내국인1</t>
    </r>
    <r>
      <rPr>
        <sz val="8"/>
        <rFont val="맑은 고딕"/>
        <family val="3"/>
        <charset val="129"/>
        <scheme val="minor"/>
      </rPr>
      <t>/ 외국인9</t>
    </r>
    <phoneticPr fontId="22" type="noConversion"/>
  </si>
  <si>
    <t>거주지국</t>
    <phoneticPr fontId="3" type="noConversion"/>
  </si>
  <si>
    <t>1. 일러두기</t>
    <phoneticPr fontId="47" type="noConversion"/>
  </si>
  <si>
    <t xml:space="preserve">  </t>
    <phoneticPr fontId="54" type="noConversion"/>
  </si>
  <si>
    <t>3. 세액계산방법 요약  및 유의사항</t>
    <phoneticPr fontId="54" type="noConversion"/>
  </si>
  <si>
    <t>* 정산(합산) : 중간지급분과 최종분의 정산(합산)내용 기재</t>
    <phoneticPr fontId="54" type="noConversion"/>
  </si>
  <si>
    <t xml:space="preserve"> -  2013년 소득세법 개정으로 법정외 퇴직금의 구분이 없어져서 별도의 퇴직소득공제 없음</t>
    <phoneticPr fontId="54" type="noConversion"/>
  </si>
  <si>
    <t xml:space="preserve">     (적용례) 퇴직금 10,000,000원, 명예퇴직금 5,000,000원일 경우,</t>
    <phoneticPr fontId="54" type="noConversion"/>
  </si>
  <si>
    <t xml:space="preserve">                중간지급일 이후 근속연수 5년, 최초입사일 이후 근속연수 10년이면</t>
    <phoneticPr fontId="54" type="noConversion"/>
  </si>
  <si>
    <t>→  근속연수 공제는 근속연수 5년으로 하여 1,500,000원 공제함</t>
    <phoneticPr fontId="54" type="noConversion"/>
  </si>
  <si>
    <t xml:space="preserve"> -  연평균과세표준(퇴직소득과세표준/근속연수)에 5배를 하여
     환산과세표준을 산출하여 세율을 적용하고 이를 다시 5로 나눔</t>
    <phoneticPr fontId="54" type="noConversion"/>
  </si>
  <si>
    <t xml:space="preserve"> - 신고대상세액 * 계좌입금금액 / 퇴직급여(최종분 퇴직급여)</t>
    <phoneticPr fontId="54" type="noConversion"/>
  </si>
  <si>
    <t xml:space="preserve"> - 각 퇴직소득의 연평균산출세액에 각 근속연수를 다시 곱하여 산출세액계산</t>
    <phoneticPr fontId="54" type="noConversion"/>
  </si>
  <si>
    <t>(25)중복월수</t>
    <phoneticPr fontId="3" type="noConversion"/>
  </si>
  <si>
    <t>(24)가산월수</t>
    <phoneticPr fontId="22" type="noConversion"/>
  </si>
  <si>
    <t>(22)근속월수</t>
    <phoneticPr fontId="22" type="noConversion"/>
  </si>
  <si>
    <t>(23)제외월수</t>
    <phoneticPr fontId="22" type="noConversion"/>
  </si>
  <si>
    <t>지방소득세</t>
    <phoneticPr fontId="22" type="noConversion"/>
  </si>
  <si>
    <t>농어촌특별세</t>
    <phoneticPr fontId="22" type="noConversion"/>
  </si>
  <si>
    <t>계</t>
    <phoneticPr fontId="3" type="noConversion"/>
  </si>
  <si>
    <t>(48) 신고대상세액(47)</t>
    <phoneticPr fontId="22" type="noConversion"/>
  </si>
  <si>
    <t>(49)계좌입금금액</t>
    <phoneticPr fontId="22" type="noConversion"/>
  </si>
  <si>
    <t>(50) 퇴직급여(17)</t>
    <phoneticPr fontId="22" type="noConversion"/>
  </si>
  <si>
    <t>관할세무서</t>
    <phoneticPr fontId="3" type="noConversion"/>
  </si>
  <si>
    <t xml:space="preserve">   → 이전에는 법정외 퇴직금은 최초 입사일부터 근속연수 공제하였으나, 2013년 이후부터는 중간지급일 이후부터 기산함</t>
    <phoneticPr fontId="54" type="noConversion"/>
  </si>
  <si>
    <t xml:space="preserve"> ① 법정외 퇴직금의 구분 없음</t>
    <phoneticPr fontId="54" type="noConversion"/>
  </si>
  <si>
    <t xml:space="preserve"> ② 2013.1.1. 이후 분에 대하여 연평균과세표준에 5배수를 하여(환산과세표준) 세율 적용 </t>
    <phoneticPr fontId="54" type="noConversion"/>
  </si>
  <si>
    <t xml:space="preserve"> ① 퇴직소득 과세방식 변경</t>
    <phoneticPr fontId="54" type="noConversion"/>
  </si>
  <si>
    <t xml:space="preserve"> -  정률공제(퇴직소득의 40%를 일률적으로 공제) -&gt; 차등공제(환산급여구간별로 차등공제)</t>
    <phoneticPr fontId="54" type="noConversion"/>
  </si>
  <si>
    <t xml:space="preserve"> -  환산급여 : {(퇴직소득 - 근속연수공제) / 근속연수} x 12</t>
    <phoneticPr fontId="54" type="noConversion"/>
  </si>
  <si>
    <t xml:space="preserve"> ② 환산급여 공제</t>
    <phoneticPr fontId="3" type="noConversion"/>
  </si>
  <si>
    <t>8백만원 이하</t>
  </si>
  <si>
    <t>환산급여의 100%</t>
  </si>
  <si>
    <t>7천만원 이하</t>
  </si>
  <si>
    <t>8백만원+(8백만원 초과분의 60%)</t>
  </si>
  <si>
    <t>1억원 이하</t>
  </si>
  <si>
    <t>4천520만원+(7천만원 초과분의 55%)</t>
  </si>
  <si>
    <t>3억원 이하</t>
  </si>
  <si>
    <t>6천170만원+(1억원 초과분의 45%)</t>
  </si>
  <si>
    <t>3억원 초과</t>
  </si>
  <si>
    <t>1억5천170만원+(3억원 초과분의 35%)</t>
  </si>
  <si>
    <t xml:space="preserve"> - {(환산급여 - 환산급여 공제) x 기본세율}  / 12 x 근속연수</t>
    <phoneticPr fontId="54" type="noConversion"/>
  </si>
  <si>
    <t xml:space="preserve"> ④ 세액계산 특례</t>
    <phoneticPr fontId="54" type="noConversion"/>
  </si>
  <si>
    <t>2016년</t>
  </si>
  <si>
    <t>2017년</t>
  </si>
  <si>
    <t>2018년</t>
  </si>
  <si>
    <t>2019년</t>
  </si>
  <si>
    <t xml:space="preserve"> - (2015년 이전 계산방식에 의한 산출세액 x 적용비율) + (2016년 이후 계산방식에 의한 산출세액 x 적용비율)</t>
    <phoneticPr fontId="54" type="noConversion"/>
  </si>
  <si>
    <t xml:space="preserve">  가. 인적사항 : 원천징수의무자(회사) 및 소득자의 인적사항을 빠짐없이 입력</t>
    <phoneticPr fontId="54" type="noConversion"/>
  </si>
  <si>
    <t xml:space="preserve"> - 2012.12.31. 이전분 : 연평균과세표준에 기본세율을 적용하여 연평균산출세액 계산</t>
    <phoneticPr fontId="54" type="noConversion"/>
  </si>
  <si>
    <t xml:space="preserve"> - 2013. 1. 1. 이후분 : 연평균과세표준의 5배수에 기본세율을 적용하고 이를 다시 5로 나눠 연평균산출세액 계산</t>
    <phoneticPr fontId="54" type="noConversion"/>
  </si>
  <si>
    <t>(51) 이연 퇴직소득세
(48 × 49 / 50)</t>
    <phoneticPr fontId="3" type="noConversion"/>
  </si>
  <si>
    <t xml:space="preserve">   &lt;  적용비율 &gt;</t>
    <phoneticPr fontId="3" type="noConversion"/>
  </si>
  <si>
    <t xml:space="preserve"> 다. 이연퇴직소득세액계산</t>
    <phoneticPr fontId="54" type="noConversion"/>
  </si>
  <si>
    <t xml:space="preserve"> ③ 산출세액</t>
    <phoneticPr fontId="3" type="noConversion"/>
  </si>
  <si>
    <t xml:space="preserve"> ③ 산출세액</t>
    <phoneticPr fontId="54" type="noConversion"/>
  </si>
  <si>
    <t>2015년 이전 방식</t>
    <phoneticPr fontId="3" type="noConversion"/>
  </si>
  <si>
    <t>2016년 이후 방식</t>
    <phoneticPr fontId="3" type="noConversion"/>
  </si>
  <si>
    <t xml:space="preserve">  나. 지급명세서상 퇴직급여 현황의 구분</t>
    <phoneticPr fontId="54" type="noConversion"/>
  </si>
  <si>
    <t xml:space="preserve">   - 퇴직급여 : 퇴직으로 인하여 지급되는 급여(법정외 퇴직급여 포함)</t>
    <phoneticPr fontId="54" type="noConversion"/>
  </si>
  <si>
    <t xml:space="preserve">   - 비과세 퇴직급여 : 소득세법 제12조 제3호에 해당하는 비과세 퇴직소득</t>
    <phoneticPr fontId="54" type="noConversion"/>
  </si>
  <si>
    <t xml:space="preserve">  다. 과세이연 계좌부분</t>
    <phoneticPr fontId="54" type="noConversion"/>
  </si>
  <si>
    <t xml:space="preserve">   - 퇴직연금사업자명 : 연금계좌의 연금사업자명</t>
    <phoneticPr fontId="54" type="noConversion"/>
  </si>
  <si>
    <t xml:space="preserve">   - 사업자등록번호 : 연금계좌 연금사업자의 사업자등록번호</t>
    <phoneticPr fontId="54" type="noConversion"/>
  </si>
  <si>
    <t xml:space="preserve">   - 계좌번호 : 연금계좌의 계좌번호</t>
    <phoneticPr fontId="54" type="noConversion"/>
  </si>
  <si>
    <t xml:space="preserve">   - 계좌입금금액 : 연금계좌에 입금한 금액</t>
    <phoneticPr fontId="54" type="noConversion"/>
  </si>
  <si>
    <t xml:space="preserve">   - 입금(이체)일 : 연금계좌에 입금한 날짜</t>
    <phoneticPr fontId="54" type="noConversion"/>
  </si>
  <si>
    <t>2016년 귀속 퇴직소득 세액계산 프로그램</t>
    <phoneticPr fontId="47" type="noConversion"/>
  </si>
  <si>
    <t>중간지급 등</t>
    <phoneticPr fontId="3" type="noConversion"/>
  </si>
  <si>
    <t xml:space="preserve">  라. 기본사항 등 입력 방법, 세액계산방법 요약 및 유의사항을 충분히 읽어보시고 입력하시기 바랍니다.</t>
    <phoneticPr fontId="47" type="noConversion"/>
  </si>
  <si>
    <r>
      <t xml:space="preserve">2. 기본사항 등 입력 이용방법 </t>
    </r>
    <r>
      <rPr>
        <b/>
        <sz val="18"/>
        <color indexed="12"/>
        <rFont val="돋움"/>
        <family val="3"/>
        <charset val="129"/>
      </rPr>
      <t>( 반드시 노란색 시트의 노란색 셀에만 입력할 것)</t>
    </r>
    <phoneticPr fontId="47" type="noConversion"/>
  </si>
  <si>
    <t>거주구분</t>
    <phoneticPr fontId="3" type="noConversion"/>
  </si>
  <si>
    <t>내외국인</t>
    <phoneticPr fontId="3" type="noConversion"/>
  </si>
  <si>
    <t>징수의무자구분</t>
    <phoneticPr fontId="3" type="noConversion"/>
  </si>
  <si>
    <t>관리번호</t>
    <phoneticPr fontId="3" type="noConversion"/>
  </si>
  <si>
    <r>
      <t xml:space="preserve">2016~2019년간 퇴직소득세액 계산방법
( </t>
    </r>
    <r>
      <rPr>
        <sz val="11"/>
        <rFont val="Arial Unicode MS"/>
        <family val="3"/>
        <charset val="129"/>
      </rPr>
      <t>❈</t>
    </r>
    <r>
      <rPr>
        <sz val="11"/>
        <rFont val="맑은 고딕"/>
        <family val="3"/>
        <charset val="129"/>
        <scheme val="minor"/>
      </rPr>
      <t xml:space="preserve"> 개정규정 및 종전 규정에 따른 산출세액에 퇴직연도별 비율을 적용하여 계산합니다.)</t>
    </r>
    <phoneticPr fontId="22" type="noConversion"/>
  </si>
  <si>
    <t>개정
규정에
따른
계산
방법</t>
    <phoneticPr fontId="3" type="noConversion"/>
  </si>
  <si>
    <t>계  산  내  용</t>
    <phoneticPr fontId="3" type="noConversion"/>
  </si>
  <si>
    <t>금    액</t>
    <phoneticPr fontId="3" type="noConversion"/>
  </si>
  <si>
    <t>(27)퇴직소득(17)</t>
  </si>
  <si>
    <t>(28)근속연수공제</t>
    <phoneticPr fontId="3" type="noConversion"/>
  </si>
  <si>
    <t>(29) 환산급여 [(27-28) × 12배 /정산근속연수]</t>
    <phoneticPr fontId="3" type="noConversion"/>
  </si>
  <si>
    <t>(30) 환산급여별공제</t>
    <phoneticPr fontId="3" type="noConversion"/>
  </si>
  <si>
    <t>(31) 퇴직소득과세표준(29-30)</t>
    <phoneticPr fontId="3" type="noConversion"/>
  </si>
  <si>
    <t xml:space="preserve"> 종전
규정에
따른
계산
방법</t>
    <phoneticPr fontId="3" type="noConversion"/>
  </si>
  <si>
    <t>과세
표준
계산</t>
    <phoneticPr fontId="3" type="noConversion"/>
  </si>
  <si>
    <t>세액
계산</t>
    <phoneticPr fontId="3" type="noConversion"/>
  </si>
  <si>
    <t>(34)퇴직소득(17)</t>
    <phoneticPr fontId="22" type="noConversion"/>
  </si>
  <si>
    <t>(35)퇴직소득정률공제 </t>
    <phoneticPr fontId="22" type="noConversion"/>
  </si>
  <si>
    <t>(36)근속연수공제</t>
    <phoneticPr fontId="22" type="noConversion"/>
  </si>
  <si>
    <t>2013.1.1. 이후</t>
    <phoneticPr fontId="22" type="noConversion"/>
  </si>
  <si>
    <t>2012.12.31. 이전</t>
    <phoneticPr fontId="3" type="noConversion"/>
  </si>
  <si>
    <t>합    계</t>
    <phoneticPr fontId="22" type="noConversion"/>
  </si>
  <si>
    <t>퇴직소득
세액계산</t>
    <phoneticPr fontId="22" type="noConversion"/>
  </si>
  <si>
    <t>(44) 퇴직일이 속하는 과세연도</t>
    <phoneticPr fontId="22" type="noConversion"/>
  </si>
  <si>
    <t>(38)과세표준안분 (37×각근속연수/정산근속연수)</t>
    <phoneticPr fontId="22" type="noConversion"/>
  </si>
  <si>
    <t>(39)연평균과세표준(38/각근속연수)</t>
    <phoneticPr fontId="22" type="noConversion"/>
  </si>
  <si>
    <t>(40)환산과세표준(39×5배)</t>
    <phoneticPr fontId="22" type="noConversion"/>
  </si>
  <si>
    <t>(41)환산산출세액(40×세율)</t>
    <phoneticPr fontId="22" type="noConversion"/>
  </si>
  <si>
    <t>(43)산출세액(42×각 근속연수)</t>
    <phoneticPr fontId="22" type="noConversion"/>
  </si>
  <si>
    <t>(46) 기납부(또는 기과세이연) 세액</t>
    <phoneticPr fontId="22" type="noConversion"/>
  </si>
  <si>
    <t>(47) 신고대상세액(45 - 46)</t>
    <phoneticPr fontId="22" type="noConversion"/>
  </si>
  <si>
    <t>(32) 환산산출세액(31 × 세율)</t>
    <phoneticPr fontId="3" type="noConversion"/>
  </si>
  <si>
    <t>(33) 산출세액(32 × 정산근속연수 / 12배)</t>
    <phoneticPr fontId="3" type="noConversion"/>
  </si>
  <si>
    <t>(52) 합    계</t>
    <phoneticPr fontId="3" type="noConversion"/>
  </si>
  <si>
    <t>(53) 신고대상세액(47)</t>
    <phoneticPr fontId="22" type="noConversion"/>
  </si>
  <si>
    <t>(54) 이연퇴직소득세(51)</t>
    <phoneticPr fontId="22" type="noConversion"/>
  </si>
  <si>
    <t>(55) 차감원천징수세액(53-54)</t>
    <phoneticPr fontId="22" type="noConversion"/>
  </si>
  <si>
    <t>년</t>
    <phoneticPr fontId="22" type="noConversion"/>
  </si>
  <si>
    <t>월</t>
    <phoneticPr fontId="22" type="noConversion"/>
  </si>
  <si>
    <t>일</t>
    <phoneticPr fontId="22" type="noConversion"/>
  </si>
  <si>
    <t xml:space="preserve">          위의 원천징수세액(퇴직소득)을 정히 영수(지급)합니다.</t>
    <phoneticPr fontId="22" type="noConversion"/>
  </si>
  <si>
    <t>징수(보고)의무자</t>
    <phoneticPr fontId="22" type="noConversion"/>
  </si>
  <si>
    <t>(서명 또는 인)</t>
    <phoneticPr fontId="22" type="noConversion"/>
  </si>
  <si>
    <t>귀하</t>
    <phoneticPr fontId="22" type="noConversion"/>
  </si>
  <si>
    <t>세무서장</t>
    <phoneticPr fontId="22" type="noConversion"/>
  </si>
  <si>
    <t>퇴직소득원천징수영수증/지급명세서</t>
    <phoneticPr fontId="22" type="noConversion"/>
  </si>
  <si>
    <t>( [   ] 소득자 보관용   [   ] 발행자 보관용   [   ] 발행자 보고용 )</t>
    <phoneticPr fontId="22" type="noConversion"/>
  </si>
  <si>
    <t>(11) 2011.12.31.퇴직금</t>
    <phoneticPr fontId="22" type="noConversion"/>
  </si>
  <si>
    <t>(37) 퇴직소득과세표준(34-35-36)</t>
    <phoneticPr fontId="22" type="noConversion"/>
  </si>
  <si>
    <t>(45) 퇴직소득세 산출세액
(33×퇴직연도별비율) + [(43×(100% - 퇴직연도별비율)]</t>
    <phoneticPr fontId="22" type="noConversion"/>
  </si>
  <si>
    <t>연금계좌 입금명세</t>
    <phoneticPr fontId="22" type="noConversion"/>
  </si>
  <si>
    <t xml:space="preserve">  가. 본 프로그램은 소득세법 시행규칙 [별지 제24호서식(2)]&lt;개정 2016.2.25&gt;을 반영한 프로그램입니다.</t>
  </si>
  <si>
    <t xml:space="preserve">  나. 입력화면의 "1.인적사항" ~ "3.과세이연계좌"  중 "노란색" 부분(해당사항이 있는 부분만)을 입력하고</t>
    <phoneticPr fontId="47" type="noConversion"/>
  </si>
  <si>
    <t>최종</t>
    <phoneticPr fontId="22" type="noConversion"/>
  </si>
  <si>
    <t>정산</t>
    <phoneticPr fontId="22" type="noConversion"/>
  </si>
  <si>
    <r>
      <t xml:space="preserve">■ 소득세법 시행규칙[별지 제24호서식(2)] </t>
    </r>
    <r>
      <rPr>
        <b/>
        <sz val="10"/>
        <color rgb="FF0000FF"/>
        <rFont val="맑은 고딕"/>
        <family val="3"/>
        <charset val="129"/>
        <scheme val="minor"/>
      </rPr>
      <t>&lt;개정 2016.2.25.&gt;</t>
    </r>
    <phoneticPr fontId="22" type="noConversion"/>
  </si>
  <si>
    <t xml:space="preserve"> [  ]정년퇴직  [  ]정리해고  [  ]자발적 퇴직 </t>
    <phoneticPr fontId="22" type="noConversion"/>
  </si>
  <si>
    <t xml:space="preserve"> [  ]임원퇴직  [  ]중간정산  [  ]기 타</t>
    <phoneticPr fontId="22" type="noConversion"/>
  </si>
  <si>
    <t>최종 근속연수</t>
    <phoneticPr fontId="22" type="noConversion"/>
  </si>
  <si>
    <t>정산 근속연수</t>
    <phoneticPr fontId="22" type="noConversion"/>
  </si>
  <si>
    <t>2012.12.31.이전</t>
    <phoneticPr fontId="22" type="noConversion"/>
  </si>
  <si>
    <t>2013. 1. 1. 이후</t>
    <phoneticPr fontId="22" type="noConversion"/>
  </si>
  <si>
    <t>(42)연평균산출세액
( 12.12.31. 이전 : (39)×세율, 13.1.1. 이후 : ((41)/5배)</t>
    <phoneticPr fontId="22" type="noConversion"/>
  </si>
  <si>
    <t>이 프로그램은 원활한 퇴직소득세 신고 업무를 돕기 위하여 참고용으로 제공하는 서비스입니다.
따라서 상업용 목적으로 사용하여서는 안되며, 원천징수의무자의 책임하에 퇴직소득세를 신고, 납부하셔야 합니다.</t>
    <phoneticPr fontId="54" type="noConversion"/>
  </si>
  <si>
    <r>
      <t xml:space="preserve">퇴사일
</t>
    </r>
    <r>
      <rPr>
        <sz val="11"/>
        <color indexed="10"/>
        <rFont val="굴림"/>
        <family val="3"/>
        <charset val="129"/>
      </rPr>
      <t>※ 필수입력</t>
    </r>
    <phoneticPr fontId="3" type="noConversion"/>
  </si>
  <si>
    <r>
      <t xml:space="preserve">지급일
</t>
    </r>
    <r>
      <rPr>
        <sz val="11"/>
        <color rgb="FFFF0000"/>
        <rFont val="굴림"/>
        <family val="3"/>
        <charset val="129"/>
      </rPr>
      <t>※ 필수입력</t>
    </r>
    <phoneticPr fontId="3" type="noConversion"/>
  </si>
  <si>
    <t xml:space="preserve"> · 중간정산 지급일 = 퇴사일 = 퇴직소득 귀속시기  [소득세법 시행령 제43조 2항]  </t>
    <phoneticPr fontId="3" type="noConversion"/>
  </si>
  <si>
    <r>
      <t xml:space="preserve">* 최종분 : 최종 퇴직분에 대한 내용 기재 </t>
    </r>
    <r>
      <rPr>
        <b/>
        <sz val="14"/>
        <color rgb="FF0000FF"/>
        <rFont val="돋움"/>
        <family val="3"/>
        <charset val="129"/>
      </rPr>
      <t>(※ 당해년도에 중간정산분만 있을 경우에는 최종분으로 기재)</t>
    </r>
    <phoneticPr fontId="54" type="noConversion"/>
  </si>
  <si>
    <t xml:space="preserve">※ 중간정산 지급일 = 퇴사일 = 퇴직소득 귀속시기  [소득세법 시행령 제43조 2항]  </t>
    <phoneticPr fontId="3" type="noConversion"/>
  </si>
  <si>
    <t>중간지급 등</t>
    <phoneticPr fontId="3" type="noConversion"/>
  </si>
  <si>
    <t>※ 중간지급 등의 기산일과 퇴사일을 기재하면 반드시 퇴직급여를 입력하여야 합니다.</t>
    <phoneticPr fontId="3" type="noConversion"/>
  </si>
  <si>
    <t xml:space="preserve">   (적용례) 중간정산시점 15.12.31., 지급일 16.1.25.인 경우(→귀속시기 2016년)
          → 퇴사일 2016.1.25.입력, 근속연수 계산시 중간정산 퇴직급여 산정에 포함되지 않은 기간은 
              제외월수에 1월(16.1.1.~16.1.25.) 기재
          → 추후 최종 퇴직분 퇴직급여 근속년수 산정 시 근속년수에 가산월수 1월(16.1.1.~16.1.25.) 기재</t>
    <phoneticPr fontId="3" type="noConversion"/>
  </si>
  <si>
    <t>* 중간지급 등 : 최종 퇴직분 외의 중간 지급 등이 있는 경우 기재</t>
    <phoneticPr fontId="54" type="noConversion"/>
  </si>
  <si>
    <r>
      <rPr>
        <b/>
        <sz val="14"/>
        <color rgb="FFFF0000"/>
        <rFont val="돋움"/>
        <family val="3"/>
        <charset val="129"/>
      </rPr>
      <t xml:space="preserve">  </t>
    </r>
    <r>
      <rPr>
        <b/>
        <sz val="14"/>
        <color theme="1"/>
        <rFont val="돋움"/>
        <family val="3"/>
        <charset val="129"/>
      </rPr>
      <t>○ 이 프로그램은 납세자 편의를 위해 제공하는 프로그램으로 상업목적으로 사용하는 것을 금합니다.</t>
    </r>
    <r>
      <rPr>
        <b/>
        <sz val="14"/>
        <color indexed="8"/>
        <rFont val="돋움"/>
        <family val="3"/>
        <charset val="129"/>
      </rPr>
      <t xml:space="preserve">
</t>
    </r>
    <r>
      <rPr>
        <b/>
        <sz val="14"/>
        <color rgb="FFFF0000"/>
        <rFont val="돋움"/>
        <family val="3"/>
        <charset val="129"/>
      </rPr>
      <t xml:space="preserve">  </t>
    </r>
    <r>
      <rPr>
        <b/>
        <sz val="14"/>
        <color theme="1"/>
        <rFont val="돋움"/>
        <family val="3"/>
        <charset val="129"/>
      </rPr>
      <t xml:space="preserve">○ 이 프로그램은 </t>
    </r>
    <r>
      <rPr>
        <b/>
        <sz val="14"/>
        <color rgb="FFFF0000"/>
        <rFont val="돋움"/>
        <family val="3"/>
        <charset val="129"/>
      </rPr>
      <t>퇴직일(귀속시기)이 2016.1.1.이후인 경우에만 사용이 가능</t>
    </r>
    <r>
      <rPr>
        <b/>
        <sz val="14"/>
        <color theme="1"/>
        <rFont val="돋움"/>
        <family val="3"/>
        <charset val="129"/>
      </rPr>
      <t>하고,</t>
    </r>
    <r>
      <rPr>
        <b/>
        <sz val="14"/>
        <color rgb="FFFF0000"/>
        <rFont val="돋움"/>
        <family val="3"/>
        <charset val="129"/>
      </rPr>
      <t xml:space="preserve"> 퇴직일이 2015.12.31.이전이면</t>
    </r>
    <r>
      <rPr>
        <b/>
        <sz val="14"/>
        <color theme="1"/>
        <rFont val="돋움"/>
        <family val="3"/>
        <charset val="129"/>
      </rPr>
      <t xml:space="preserve">
      </t>
    </r>
    <r>
      <rPr>
        <b/>
        <sz val="14"/>
        <color rgb="FFFF0000"/>
        <rFont val="돋움"/>
        <family val="3"/>
        <charset val="129"/>
      </rPr>
      <t>2015년 귀속 퇴직소득 세액계산 프로그램을 사용</t>
    </r>
    <r>
      <rPr>
        <b/>
        <sz val="14"/>
        <color theme="1"/>
        <rFont val="돋움"/>
        <family val="3"/>
        <charset val="129"/>
      </rPr>
      <t>하여야 합니다.</t>
    </r>
    <r>
      <rPr>
        <b/>
        <sz val="14"/>
        <color rgb="FFFF0000"/>
        <rFont val="돋움"/>
        <family val="3"/>
        <charset val="129"/>
      </rPr>
      <t xml:space="preserve">
  </t>
    </r>
    <r>
      <rPr>
        <b/>
        <sz val="14"/>
        <rFont val="돋움"/>
        <family val="3"/>
        <charset val="129"/>
      </rPr>
      <t xml:space="preserve">○ 이 프로그램은 </t>
    </r>
    <r>
      <rPr>
        <b/>
        <sz val="14"/>
        <color rgb="FFFF0000"/>
        <rFont val="돋움"/>
        <family val="3"/>
        <charset val="129"/>
      </rPr>
      <t>퇴직소득세를 원천징수하지 않은 경우에 이연퇴직소득세를 계산할 수 있으므로
      원천징수하였다가 환급하는 경우에는 사용이 불가합니다.</t>
    </r>
    <phoneticPr fontId="3" type="noConversion"/>
  </si>
  <si>
    <t xml:space="preserve"> 가. 종전 규정에 따른 계산방법</t>
    <phoneticPr fontId="3" type="noConversion"/>
  </si>
  <si>
    <t xml:space="preserve"> 나. 개정 규정에 따른 계산방법</t>
    <phoneticPr fontId="3" type="noConversion"/>
  </si>
  <si>
    <r>
      <t xml:space="preserve">  다. '중간지급 등'에 기재할 사항은 해당 과세기간 중 최종 퇴직분 외에 중간정산이 있거나
       해당 과세기간 외에 중간정산이 있는 경우 이를 통산(합산)하여 기재하며,
       </t>
    </r>
    <r>
      <rPr>
        <b/>
        <sz val="14"/>
        <color rgb="FF0000FF"/>
        <rFont val="돋움"/>
        <family val="3"/>
        <charset val="129"/>
      </rPr>
      <t xml:space="preserve">해당 과세기간 중에 중간정산만 있을 경우 이를 최종분에 기재합니다.
</t>
    </r>
    <r>
      <rPr>
        <b/>
        <sz val="14"/>
        <color indexed="8"/>
        <rFont val="돋움"/>
        <family val="3"/>
        <charset val="129"/>
      </rPr>
      <t xml:space="preserve">     </t>
    </r>
    <phoneticPr fontId="47" type="noConversion"/>
  </si>
  <si>
    <t xml:space="preserve">    ※  주(현)근무지의 중간정산과 종(전)근무지(근무처가 다른 회사)에서 해당 과세기간에 
        지급받은 퇴직금이 있는 경우 이 프로그램을 사용할 수 없고 퇴직소득 확정신고 대상임</t>
    <phoneticPr fontId="3" type="noConversion"/>
  </si>
  <si>
    <t xml:space="preserve">   - 징수의무자구분 :  사업장 '1',  공적연금사업자 '3'을 구분하여 적습니다.</t>
    <phoneticPr fontId="54" type="noConversion"/>
  </si>
</sst>
</file>

<file path=xl/styles.xml><?xml version="1.0" encoding="utf-8"?>
<styleSheet xmlns="http://schemas.openxmlformats.org/spreadsheetml/2006/main">
  <numFmts count="15">
    <numFmt numFmtId="41" formatCode="_-* #,##0_-;\-* #,##0_-;_-* &quot;-&quot;_-;_-@_-"/>
    <numFmt numFmtId="43" formatCode="_-* #,##0.00_-;\-* #,##0.00_-;_-* &quot;-&quot;??_-;_-@_-"/>
    <numFmt numFmtId="176" formatCode="yyyy&quot;년&quot;\ m&quot;월&quot;\ d&quot;일&quot;"/>
    <numFmt numFmtId="177" formatCode="###\-##\-#####"/>
    <numFmt numFmtId="178" formatCode="#,##0_);[Red]\(#,##0\)"/>
    <numFmt numFmtId="179" formatCode="######\-#######"/>
    <numFmt numFmtId="180" formatCode="0_);[Red]\(0\)"/>
    <numFmt numFmtId="181" formatCode="#,##0_ ;[Red]\-#,##0\ "/>
    <numFmt numFmtId="182" formatCode="_ * #,##0_ ;_ * \-#,##0_ ;_ * &quot;-&quot;_ ;_ @_ "/>
    <numFmt numFmtId="183" formatCode="_-* #,##0.00_-;\-* #,##0.00_-;_-* &quot;-&quot;_-;_-@_-"/>
    <numFmt numFmtId="184" formatCode="#,##0_ "/>
    <numFmt numFmtId="185" formatCode="000000\-0000000"/>
    <numFmt numFmtId="186" formatCode="yyyy&quot;년&quot;\ m&quot;월&quot;\ d&quot;일&quot;;@"/>
    <numFmt numFmtId="187" formatCode=";;;"/>
    <numFmt numFmtId="188" formatCode="_-* #,##0_-;\-* #,##0_-;_-* &quot;-&quot;??_-;_-@_-"/>
  </numFmts>
  <fonts count="10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1"/>
      <color theme="1"/>
      <name val="맑은 고딕"/>
      <family val="3"/>
      <charset val="129"/>
      <scheme val="minor"/>
    </font>
    <font>
      <b/>
      <sz val="16"/>
      <name val="굴림"/>
      <family val="3"/>
      <charset val="129"/>
    </font>
    <font>
      <sz val="12"/>
      <name val="굴림"/>
      <family val="3"/>
      <charset val="129"/>
    </font>
    <font>
      <b/>
      <sz val="20"/>
      <name val="굴림"/>
      <family val="3"/>
      <charset val="129"/>
    </font>
    <font>
      <sz val="11"/>
      <name val="굴림"/>
      <family val="3"/>
      <charset val="129"/>
    </font>
    <font>
      <b/>
      <sz val="11"/>
      <name val="굴림"/>
      <family val="3"/>
      <charset val="129"/>
    </font>
    <font>
      <b/>
      <sz val="11"/>
      <color indexed="10"/>
      <name val="굴림"/>
      <family val="3"/>
      <charset val="129"/>
    </font>
    <font>
      <b/>
      <sz val="12"/>
      <color indexed="10"/>
      <name val="굴림"/>
      <family val="3"/>
      <charset val="129"/>
    </font>
    <font>
      <sz val="11"/>
      <color indexed="10"/>
      <name val="굴림"/>
      <family val="3"/>
      <charset val="129"/>
    </font>
    <font>
      <sz val="11"/>
      <color indexed="8"/>
      <name val="굴림"/>
      <family val="3"/>
      <charset val="129"/>
    </font>
    <font>
      <sz val="12"/>
      <color indexed="8"/>
      <name val="굴림"/>
      <family val="3"/>
      <charset val="129"/>
    </font>
    <font>
      <sz val="10"/>
      <name val="HY나무B"/>
      <family val="1"/>
      <charset val="129"/>
    </font>
    <font>
      <sz val="10"/>
      <color indexed="8"/>
      <name val="HY나무B"/>
      <family val="1"/>
      <charset val="129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6"/>
      <color indexed="8"/>
      <name val="굴림"/>
      <family val="3"/>
      <charset val="129"/>
    </font>
    <font>
      <b/>
      <sz val="12"/>
      <color indexed="12"/>
      <name val="굴림"/>
      <family val="3"/>
      <charset val="129"/>
    </font>
    <font>
      <sz val="8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u/>
      <sz val="20"/>
      <color rgb="FFFF0000"/>
      <name val="맑은 고딕"/>
      <family val="3"/>
      <charset val="129"/>
      <scheme val="major"/>
    </font>
    <font>
      <sz val="8"/>
      <name val="돋움"/>
      <family val="3"/>
      <charset val="129"/>
    </font>
    <font>
      <b/>
      <sz val="20"/>
      <color rgb="FFFF0000"/>
      <name val="맑은 고딕"/>
      <family val="3"/>
      <charset val="129"/>
      <scheme val="major"/>
    </font>
    <font>
      <b/>
      <sz val="18"/>
      <name val="돋움"/>
      <family val="3"/>
      <charset val="129"/>
    </font>
    <font>
      <u/>
      <sz val="20"/>
      <name val="돋움"/>
      <family val="3"/>
      <charset val="129"/>
    </font>
    <font>
      <b/>
      <sz val="14"/>
      <color indexed="8"/>
      <name val="돋움"/>
      <family val="3"/>
      <charset val="129"/>
    </font>
    <font>
      <b/>
      <sz val="18"/>
      <color indexed="8"/>
      <name val="돋움"/>
      <family val="3"/>
      <charset val="129"/>
    </font>
    <font>
      <b/>
      <sz val="11"/>
      <name val="돋움"/>
      <family val="3"/>
      <charset val="129"/>
    </font>
    <font>
      <sz val="8"/>
      <name val="바탕"/>
      <family val="1"/>
      <charset val="129"/>
    </font>
    <font>
      <sz val="14"/>
      <color rgb="FFC00000"/>
      <name val="돋움"/>
      <family val="3"/>
      <charset val="129"/>
    </font>
    <font>
      <sz val="14"/>
      <color rgb="FFC00000"/>
      <name val="바탕체"/>
      <family val="1"/>
      <charset val="129"/>
    </font>
    <font>
      <b/>
      <sz val="14"/>
      <color indexed="12"/>
      <name val="돋움"/>
      <family val="3"/>
      <charset val="129"/>
    </font>
    <font>
      <sz val="14"/>
      <color indexed="10"/>
      <name val="돋움"/>
      <family val="3"/>
      <charset val="129"/>
    </font>
    <font>
      <sz val="14"/>
      <name val="바탕체"/>
      <family val="1"/>
      <charset val="129"/>
    </font>
    <font>
      <sz val="14"/>
      <color indexed="8"/>
      <name val="돋움"/>
      <family val="3"/>
      <charset val="129"/>
    </font>
    <font>
      <b/>
      <sz val="14"/>
      <color rgb="FFC00000"/>
      <name val="돋움"/>
      <family val="3"/>
      <charset val="129"/>
    </font>
    <font>
      <b/>
      <sz val="13"/>
      <color indexed="10"/>
      <name val="돋움"/>
      <family val="3"/>
      <charset val="129"/>
    </font>
    <font>
      <sz val="13"/>
      <color indexed="10"/>
      <name val="돋움"/>
      <family val="3"/>
      <charset val="129"/>
    </font>
    <font>
      <b/>
      <sz val="18"/>
      <color indexed="12"/>
      <name val="돋움"/>
      <family val="3"/>
      <charset val="129"/>
    </font>
    <font>
      <b/>
      <sz val="14"/>
      <name val="돋움"/>
      <family val="3"/>
      <charset val="129"/>
    </font>
    <font>
      <b/>
      <sz val="13"/>
      <name val="돋움"/>
      <family val="3"/>
      <charset val="129"/>
    </font>
    <font>
      <b/>
      <sz val="12"/>
      <name val="돋움"/>
      <family val="3"/>
      <charset val="129"/>
    </font>
    <font>
      <b/>
      <sz val="14"/>
      <name val="바탕체"/>
      <family val="1"/>
      <charset val="129"/>
    </font>
    <font>
      <b/>
      <sz val="12"/>
      <color indexed="12"/>
      <name val="돋움"/>
      <family val="3"/>
      <charset val="129"/>
    </font>
    <font>
      <b/>
      <sz val="13"/>
      <color rgb="FFC00000"/>
      <name val="돋움"/>
      <family val="3"/>
      <charset val="129"/>
    </font>
    <font>
      <b/>
      <sz val="13"/>
      <color rgb="FFC00000"/>
      <name val="바탕체"/>
      <family val="1"/>
      <charset val="129"/>
    </font>
    <font>
      <b/>
      <sz val="13"/>
      <name val="바탕체"/>
      <family val="1"/>
      <charset val="129"/>
    </font>
    <font>
      <b/>
      <sz val="14"/>
      <color indexed="8"/>
      <name val="바탕체"/>
      <family val="1"/>
      <charset val="129"/>
    </font>
    <font>
      <sz val="13"/>
      <name val="돋움"/>
      <family val="3"/>
      <charset val="129"/>
    </font>
    <font>
      <b/>
      <sz val="11"/>
      <color theme="0"/>
      <name val="굴림"/>
      <family val="3"/>
      <charset val="129"/>
    </font>
    <font>
      <b/>
      <sz val="10"/>
      <color indexed="10"/>
      <name val="굴림"/>
      <family val="3"/>
      <charset val="129"/>
    </font>
    <font>
      <sz val="10"/>
      <color indexed="8"/>
      <name val="굴림"/>
      <family val="3"/>
      <charset val="129"/>
    </font>
    <font>
      <sz val="14"/>
      <name val="돋움"/>
      <family val="3"/>
      <charset val="129"/>
    </font>
    <font>
      <b/>
      <sz val="14"/>
      <color rgb="FF000000"/>
      <name val="돋움"/>
      <family val="3"/>
      <charset val="129"/>
    </font>
    <font>
      <sz val="14"/>
      <color rgb="FF000000"/>
      <name val="돋움"/>
      <family val="3"/>
      <charset val="129"/>
    </font>
    <font>
      <b/>
      <sz val="14"/>
      <color indexed="8"/>
      <name val="굴림"/>
      <family val="3"/>
      <charset val="129"/>
    </font>
    <font>
      <sz val="14"/>
      <color rgb="FF000000"/>
      <name val="굴림"/>
      <family val="3"/>
      <charset val="129"/>
    </font>
    <font>
      <b/>
      <sz val="14"/>
      <color rgb="FFFF0000"/>
      <name val="돋움"/>
      <family val="3"/>
      <charset val="129"/>
    </font>
    <font>
      <sz val="14"/>
      <name val="굴림"/>
      <family val="3"/>
      <charset val="129"/>
    </font>
    <font>
      <b/>
      <sz val="14"/>
      <color rgb="FFFF0000"/>
      <name val="굴림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name val="Arial Unicode MS"/>
      <family val="3"/>
      <charset val="129"/>
    </font>
    <font>
      <b/>
      <sz val="20"/>
      <name val="맑은 고딕"/>
      <family val="3"/>
      <charset val="129"/>
      <scheme val="minor"/>
    </font>
    <font>
      <b/>
      <sz val="14"/>
      <color rgb="FF0000FF"/>
      <name val="돋움"/>
      <family val="3"/>
      <charset val="129"/>
    </font>
    <font>
      <b/>
      <sz val="10"/>
      <color rgb="FF0000FF"/>
      <name val="맑은 고딕"/>
      <family val="3"/>
      <charset val="129"/>
      <scheme val="minor"/>
    </font>
    <font>
      <sz val="11"/>
      <color rgb="FFFF0000"/>
      <name val="굴림"/>
      <family val="3"/>
      <charset val="129"/>
    </font>
    <font>
      <b/>
      <sz val="12"/>
      <color rgb="FFFF0000"/>
      <name val="돋움"/>
      <family val="3"/>
      <charset val="129"/>
    </font>
    <font>
      <b/>
      <sz val="12"/>
      <color rgb="FFFF0000"/>
      <name val="굴림"/>
      <family val="3"/>
      <charset val="129"/>
    </font>
    <font>
      <b/>
      <sz val="12"/>
      <color rgb="FF0000FF"/>
      <name val="굴림"/>
      <family val="3"/>
      <charset val="129"/>
    </font>
    <font>
      <b/>
      <sz val="14"/>
      <color theme="1"/>
      <name val="돋움"/>
      <family val="3"/>
      <charset val="129"/>
    </font>
    <font>
      <b/>
      <sz val="12"/>
      <color indexed="81"/>
      <name val="맑은 고딕"/>
      <family val="3"/>
      <charset val="129"/>
    </font>
    <font>
      <b/>
      <sz val="12"/>
      <color indexed="10"/>
      <name val="맑은 고딕"/>
      <family val="3"/>
      <charset val="129"/>
    </font>
    <font>
      <b/>
      <sz val="12"/>
      <color indexed="39"/>
      <name val="맑은 고딕"/>
      <family val="3"/>
      <charset val="129"/>
    </font>
    <font>
      <sz val="12"/>
      <color indexed="81"/>
      <name val="맑은 고딕"/>
      <family val="3"/>
      <charset val="129"/>
    </font>
    <font>
      <b/>
      <sz val="11"/>
      <color indexed="81"/>
      <name val="맑은 고딕"/>
      <family val="3"/>
      <charset val="129"/>
    </font>
    <font>
      <b/>
      <sz val="11"/>
      <color indexed="10"/>
      <name val="맑은 고딕"/>
      <family val="3"/>
      <charset val="129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34998626667073579"/>
        <bgColor indexed="64"/>
      </patternFill>
    </fill>
  </fills>
  <borders count="9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theme="1"/>
      </left>
      <right/>
      <top style="medium">
        <color indexed="64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theme="1"/>
      </right>
      <top style="medium">
        <color indexed="64"/>
      </top>
      <bottom/>
      <diagonal/>
    </border>
    <border>
      <left/>
      <right style="hair">
        <color theme="1"/>
      </right>
      <top/>
      <bottom/>
      <diagonal/>
    </border>
    <border>
      <left/>
      <right style="hair">
        <color theme="1"/>
      </right>
      <top/>
      <bottom style="medium">
        <color indexed="64"/>
      </bottom>
      <diagonal/>
    </border>
    <border>
      <left style="hair">
        <color theme="1"/>
      </left>
      <right/>
      <top style="hair">
        <color theme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theme="1"/>
      </left>
      <right style="hair">
        <color theme="1"/>
      </right>
      <top style="medium">
        <color indexed="64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</borders>
  <cellStyleXfs count="36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/>
    <xf numFmtId="0" fontId="5" fillId="0" borderId="0">
      <alignment vertical="center"/>
    </xf>
    <xf numFmtId="178" fontId="4" fillId="0" borderId="0" applyFont="0" applyFill="0" applyBorder="0" applyAlignment="0" applyProtection="0"/>
    <xf numFmtId="0" fontId="5" fillId="0" borderId="0">
      <alignment vertical="center"/>
    </xf>
    <xf numFmtId="0" fontId="4" fillId="0" borderId="0"/>
    <xf numFmtId="17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4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182" fontId="4" fillId="0" borderId="0" applyFont="0" applyFill="0" applyBorder="0" applyAlignment="0" applyProtection="0"/>
  </cellStyleXfs>
  <cellXfs count="566">
    <xf numFmtId="0" fontId="0" fillId="0" borderId="0" xfId="0">
      <alignment vertical="center"/>
    </xf>
    <xf numFmtId="0" fontId="19" fillId="0" borderId="0" xfId="0" applyFont="1" applyBorder="1" applyAlignment="1" applyProtection="1">
      <alignment vertical="center"/>
      <protection hidden="1"/>
    </xf>
    <xf numFmtId="0" fontId="40" fillId="0" borderId="0" xfId="0" applyFont="1" applyBorder="1" applyAlignment="1" applyProtection="1">
      <protection hidden="1"/>
    </xf>
    <xf numFmtId="0" fontId="42" fillId="0" borderId="0" xfId="0" applyFont="1" applyBorder="1" applyAlignment="1" applyProtection="1">
      <alignment horizontal="center" vertical="center"/>
      <protection hidden="1"/>
    </xf>
    <xf numFmtId="0" fontId="42" fillId="0" borderId="0" xfId="0" applyFont="1" applyBorder="1" applyAlignment="1" applyProtection="1">
      <alignment vertical="center"/>
      <protection hidden="1"/>
    </xf>
    <xf numFmtId="0" fontId="40" fillId="0" borderId="0" xfId="0" applyFont="1" applyBorder="1" applyAlignment="1" applyProtection="1">
      <alignment vertical="center"/>
      <protection hidden="1"/>
    </xf>
    <xf numFmtId="0" fontId="19" fillId="0" borderId="45" xfId="0" applyFont="1" applyFill="1" applyBorder="1" applyAlignment="1" applyProtection="1">
      <alignment vertical="center"/>
      <protection hidden="1"/>
    </xf>
    <xf numFmtId="0" fontId="19" fillId="0" borderId="47" xfId="0" applyFont="1" applyFill="1" applyBorder="1" applyAlignment="1" applyProtection="1">
      <alignment vertical="center"/>
      <protection hidden="1"/>
    </xf>
    <xf numFmtId="0" fontId="19" fillId="0" borderId="46" xfId="0" applyFont="1" applyFill="1" applyBorder="1" applyAlignment="1" applyProtection="1">
      <alignment horizontal="center" vertical="center"/>
      <protection hidden="1"/>
    </xf>
    <xf numFmtId="0" fontId="42" fillId="0" borderId="0" xfId="0" applyFont="1" applyFill="1" applyBorder="1" applyAlignment="1" applyProtection="1">
      <alignment vertical="center"/>
      <protection hidden="1"/>
    </xf>
    <xf numFmtId="0" fontId="19" fillId="0" borderId="0" xfId="0" applyFont="1" applyBorder="1" applyAlignment="1" applyProtection="1">
      <protection hidden="1"/>
    </xf>
    <xf numFmtId="0" fontId="19" fillId="0" borderId="0" xfId="0" applyFont="1" applyBorder="1" applyAlignment="1" applyProtection="1">
      <alignment horizontal="justify" vertical="top"/>
      <protection hidden="1"/>
    </xf>
    <xf numFmtId="0" fontId="2" fillId="0" borderId="0" xfId="0" applyFont="1" applyProtection="1">
      <alignment vertical="center"/>
      <protection hidden="1"/>
    </xf>
    <xf numFmtId="0" fontId="2" fillId="0" borderId="0" xfId="0" applyFont="1" applyFill="1" applyProtection="1">
      <alignment vertical="center"/>
      <protection hidden="1"/>
    </xf>
    <xf numFmtId="0" fontId="84" fillId="0" borderId="0" xfId="6" applyFont="1" applyFill="1" applyBorder="1" applyAlignment="1" applyProtection="1">
      <alignment horizontal="left" vertical="center" wrapText="1"/>
      <protection hidden="1"/>
    </xf>
    <xf numFmtId="0" fontId="6" fillId="0" borderId="0" xfId="2" applyFont="1" applyAlignment="1" applyProtection="1">
      <alignment horizontal="left" vertical="center"/>
      <protection hidden="1"/>
    </xf>
    <xf numFmtId="0" fontId="7" fillId="0" borderId="0" xfId="2" applyFont="1" applyAlignment="1" applyProtection="1">
      <alignment vertical="center"/>
      <protection hidden="1"/>
    </xf>
    <xf numFmtId="0" fontId="7" fillId="0" borderId="0" xfId="2" applyFont="1" applyAlignment="1" applyProtection="1">
      <alignment horizontal="right" vertical="center"/>
      <protection hidden="1"/>
    </xf>
    <xf numFmtId="176" fontId="7" fillId="0" borderId="0" xfId="2" applyNumberFormat="1" applyFont="1" applyAlignment="1" applyProtection="1">
      <alignment vertical="center"/>
      <protection hidden="1"/>
    </xf>
    <xf numFmtId="187" fontId="9" fillId="0" borderId="0" xfId="2" applyNumberFormat="1" applyFont="1" applyFill="1" applyBorder="1" applyAlignment="1" applyProtection="1">
      <alignment vertical="center"/>
      <protection hidden="1"/>
    </xf>
    <xf numFmtId="187" fontId="9" fillId="0" borderId="0" xfId="2" applyNumberFormat="1" applyFont="1" applyFill="1" applyBorder="1" applyAlignment="1" applyProtection="1">
      <alignment horizontal="center" vertical="center"/>
      <protection hidden="1"/>
    </xf>
    <xf numFmtId="187" fontId="10" fillId="0" borderId="0" xfId="2" applyNumberFormat="1" applyFont="1" applyFill="1" applyBorder="1" applyAlignment="1" applyProtection="1">
      <alignment vertical="center"/>
      <protection hidden="1"/>
    </xf>
    <xf numFmtId="187" fontId="10" fillId="0" borderId="0" xfId="1" applyNumberFormat="1" applyFont="1" applyFill="1" applyBorder="1" applyAlignment="1" applyProtection="1">
      <alignment vertical="center"/>
      <protection hidden="1"/>
    </xf>
    <xf numFmtId="0" fontId="11" fillId="0" borderId="0" xfId="2" applyFont="1" applyAlignment="1" applyProtection="1">
      <alignment horizontal="right"/>
      <protection hidden="1"/>
    </xf>
    <xf numFmtId="0" fontId="12" fillId="0" borderId="0" xfId="2" applyFont="1" applyAlignment="1" applyProtection="1">
      <alignment horizontal="right"/>
      <protection hidden="1"/>
    </xf>
    <xf numFmtId="187" fontId="7" fillId="0" borderId="0" xfId="2" applyNumberFormat="1" applyFont="1" applyFill="1" applyBorder="1" applyAlignment="1" applyProtection="1">
      <alignment vertical="center"/>
      <protection hidden="1"/>
    </xf>
    <xf numFmtId="0" fontId="9" fillId="34" borderId="27" xfId="2" applyFont="1" applyFill="1" applyBorder="1" applyAlignment="1" applyProtection="1">
      <alignment horizontal="center" vertical="center"/>
      <protection hidden="1"/>
    </xf>
    <xf numFmtId="0" fontId="9" fillId="33" borderId="11" xfId="2" applyFont="1" applyFill="1" applyBorder="1" applyAlignment="1" applyProtection="1">
      <alignment horizontal="center" vertical="center"/>
      <protection hidden="1"/>
    </xf>
    <xf numFmtId="0" fontId="9" fillId="33" borderId="11" xfId="2" applyFont="1" applyFill="1" applyBorder="1" applyAlignment="1" applyProtection="1">
      <alignment horizontal="center" vertical="center" wrapText="1"/>
      <protection hidden="1"/>
    </xf>
    <xf numFmtId="0" fontId="9" fillId="33" borderId="28" xfId="2" applyFont="1" applyFill="1" applyBorder="1" applyAlignment="1" applyProtection="1">
      <alignment horizontal="center" vertical="center" wrapText="1"/>
      <protection hidden="1"/>
    </xf>
    <xf numFmtId="0" fontId="9" fillId="33" borderId="29" xfId="2" applyFont="1" applyFill="1" applyBorder="1" applyAlignment="1" applyProtection="1">
      <alignment horizontal="center" vertical="center" wrapText="1"/>
      <protection hidden="1"/>
    </xf>
    <xf numFmtId="0" fontId="9" fillId="34" borderId="30" xfId="2" applyFont="1" applyFill="1" applyBorder="1" applyAlignment="1" applyProtection="1">
      <alignment horizontal="center" vertical="center"/>
      <protection hidden="1"/>
    </xf>
    <xf numFmtId="0" fontId="9" fillId="34" borderId="33" xfId="2" applyFont="1" applyFill="1" applyBorder="1" applyAlignment="1" applyProtection="1">
      <alignment horizontal="center" vertical="center"/>
      <protection hidden="1"/>
    </xf>
    <xf numFmtId="0" fontId="11" fillId="0" borderId="0" xfId="2" applyFont="1" applyFill="1" applyBorder="1" applyAlignment="1" applyProtection="1">
      <alignment horizontal="left" vertical="center"/>
      <protection hidden="1"/>
    </xf>
    <xf numFmtId="14" fontId="7" fillId="0" borderId="0" xfId="2" applyNumberFormat="1" applyFont="1" applyFill="1" applyBorder="1" applyAlignment="1" applyProtection="1">
      <alignment horizontal="center" vertical="center"/>
      <protection hidden="1"/>
    </xf>
    <xf numFmtId="14" fontId="15" fillId="0" borderId="0" xfId="2" applyNumberFormat="1" applyFont="1" applyFill="1" applyBorder="1" applyAlignment="1" applyProtection="1">
      <alignment horizontal="center" vertical="center" shrinkToFit="1"/>
      <protection hidden="1"/>
    </xf>
    <xf numFmtId="0" fontId="16" fillId="0" borderId="0" xfId="2" applyFont="1" applyFill="1" applyBorder="1" applyAlignment="1" applyProtection="1">
      <alignment horizontal="center" vertical="center" shrinkToFit="1"/>
      <protection hidden="1"/>
    </xf>
    <xf numFmtId="41" fontId="16" fillId="0" borderId="0" xfId="4" applyNumberFormat="1" applyFont="1" applyFill="1" applyBorder="1" applyAlignment="1" applyProtection="1">
      <alignment horizontal="center" vertical="center" shrinkToFit="1"/>
      <protection hidden="1"/>
    </xf>
    <xf numFmtId="41" fontId="17" fillId="0" borderId="0" xfId="4" applyNumberFormat="1" applyFont="1" applyFill="1" applyBorder="1" applyAlignment="1" applyProtection="1">
      <alignment horizontal="center" vertical="center" shrinkToFit="1"/>
      <protection hidden="1"/>
    </xf>
    <xf numFmtId="0" fontId="7" fillId="0" borderId="0" xfId="2" applyFont="1" applyFill="1" applyAlignment="1" applyProtection="1">
      <alignment vertical="center"/>
      <protection hidden="1"/>
    </xf>
    <xf numFmtId="0" fontId="9" fillId="33" borderId="28" xfId="2" applyFont="1" applyFill="1" applyBorder="1" applyAlignment="1" applyProtection="1">
      <alignment horizontal="center" vertical="center"/>
      <protection hidden="1"/>
    </xf>
    <xf numFmtId="0" fontId="9" fillId="33" borderId="29" xfId="2" applyFont="1" applyFill="1" applyBorder="1" applyAlignment="1" applyProtection="1">
      <alignment horizontal="center" vertical="center"/>
      <protection hidden="1"/>
    </xf>
    <xf numFmtId="0" fontId="10" fillId="0" borderId="0" xfId="2" applyFont="1" applyFill="1" applyBorder="1" applyAlignment="1" applyProtection="1">
      <alignment horizontal="left" vertical="center"/>
      <protection hidden="1"/>
    </xf>
    <xf numFmtId="41" fontId="9" fillId="0" borderId="0" xfId="4" applyNumberFormat="1" applyFont="1" applyFill="1" applyBorder="1" applyAlignment="1" applyProtection="1">
      <alignment horizontal="center" vertical="center" shrinkToFit="1"/>
      <protection hidden="1"/>
    </xf>
    <xf numFmtId="41" fontId="9" fillId="0" borderId="0" xfId="2" applyNumberFormat="1" applyFont="1" applyFill="1" applyBorder="1" applyAlignment="1" applyProtection="1">
      <alignment vertical="center"/>
      <protection hidden="1"/>
    </xf>
    <xf numFmtId="182" fontId="9" fillId="0" borderId="0" xfId="4" applyNumberFormat="1" applyFont="1" applyFill="1" applyBorder="1" applyAlignment="1" applyProtection="1">
      <alignment vertical="center" shrinkToFit="1"/>
      <protection hidden="1"/>
    </xf>
    <xf numFmtId="14" fontId="20" fillId="0" borderId="0" xfId="2" applyNumberFormat="1" applyFont="1" applyFill="1" applyBorder="1" applyAlignment="1" applyProtection="1">
      <alignment horizontal="left" vertical="center"/>
      <protection hidden="1"/>
    </xf>
    <xf numFmtId="14" fontId="15" fillId="0" borderId="0" xfId="2" applyNumberFormat="1" applyFont="1" applyFill="1" applyBorder="1" applyAlignment="1" applyProtection="1">
      <alignment horizontal="center" vertical="center"/>
      <protection hidden="1"/>
    </xf>
    <xf numFmtId="14" fontId="21" fillId="0" borderId="0" xfId="2" quotePrefix="1" applyNumberFormat="1" applyFont="1" applyFill="1" applyBorder="1" applyAlignment="1" applyProtection="1">
      <alignment horizontal="left" vertical="center"/>
      <protection hidden="1"/>
    </xf>
    <xf numFmtId="14" fontId="15" fillId="0" borderId="0" xfId="4" applyNumberFormat="1" applyFont="1" applyFill="1" applyBorder="1" applyAlignment="1" applyProtection="1">
      <alignment horizontal="center" vertical="center"/>
      <protection hidden="1"/>
    </xf>
    <xf numFmtId="183" fontId="9" fillId="0" borderId="0" xfId="1" applyNumberFormat="1" applyFont="1" applyAlignment="1" applyProtection="1">
      <alignment vertical="center"/>
      <protection hidden="1"/>
    </xf>
    <xf numFmtId="0" fontId="76" fillId="0" borderId="0" xfId="2" applyFont="1" applyFill="1" applyBorder="1" applyAlignment="1" applyProtection="1">
      <protection hidden="1"/>
    </xf>
    <xf numFmtId="0" fontId="11" fillId="0" borderId="0" xfId="2" applyFont="1" applyFill="1" applyBorder="1" applyAlignment="1" applyProtection="1">
      <protection hidden="1"/>
    </xf>
    <xf numFmtId="14" fontId="77" fillId="33" borderId="39" xfId="2" applyNumberFormat="1" applyFont="1" applyFill="1" applyBorder="1" applyAlignment="1" applyProtection="1">
      <alignment horizontal="center" vertical="center" wrapText="1"/>
      <protection hidden="1"/>
    </xf>
    <xf numFmtId="14" fontId="77" fillId="33" borderId="40" xfId="2" applyNumberFormat="1" applyFont="1" applyFill="1" applyBorder="1" applyAlignment="1" applyProtection="1">
      <alignment horizontal="center" vertical="center"/>
      <protection hidden="1"/>
    </xf>
    <xf numFmtId="0" fontId="9" fillId="0" borderId="0" xfId="2" applyFont="1" applyAlignment="1" applyProtection="1">
      <alignment vertical="center"/>
      <protection hidden="1"/>
    </xf>
    <xf numFmtId="49" fontId="9" fillId="34" borderId="33" xfId="2" applyNumberFormat="1" applyFont="1" applyFill="1" applyBorder="1" applyAlignment="1" applyProtection="1">
      <alignment horizontal="center" vertical="center"/>
      <protection hidden="1"/>
    </xf>
    <xf numFmtId="182" fontId="15" fillId="0" borderId="0" xfId="4" applyNumberFormat="1" applyFont="1" applyFill="1" applyBorder="1" applyAlignment="1" applyProtection="1">
      <alignment horizontal="center" vertical="center" shrinkToFit="1"/>
      <protection hidden="1"/>
    </xf>
    <xf numFmtId="0" fontId="7" fillId="0" borderId="0" xfId="2" applyFont="1" applyProtection="1">
      <protection hidden="1"/>
    </xf>
    <xf numFmtId="14" fontId="14" fillId="35" borderId="31" xfId="2" applyNumberFormat="1" applyFont="1" applyFill="1" applyBorder="1" applyAlignment="1" applyProtection="1">
      <alignment horizontal="center" vertical="center" shrinkToFit="1"/>
      <protection locked="0" hidden="1"/>
    </xf>
    <xf numFmtId="0" fontId="9" fillId="35" borderId="31" xfId="2" applyFont="1" applyFill="1" applyBorder="1" applyAlignment="1" applyProtection="1">
      <alignment horizontal="center" vertical="center" shrinkToFit="1"/>
      <protection locked="0" hidden="1"/>
    </xf>
    <xf numFmtId="0" fontId="9" fillId="35" borderId="32" xfId="2" applyFont="1" applyFill="1" applyBorder="1" applyAlignment="1" applyProtection="1">
      <alignment horizontal="center" vertical="center" shrinkToFit="1"/>
      <protection locked="0" hidden="1"/>
    </xf>
    <xf numFmtId="14" fontId="14" fillId="35" borderId="34" xfId="2" applyNumberFormat="1" applyFont="1" applyFill="1" applyBorder="1" applyAlignment="1" applyProtection="1">
      <alignment horizontal="center" vertical="center" shrinkToFit="1"/>
      <protection locked="0" hidden="1"/>
    </xf>
    <xf numFmtId="0" fontId="9" fillId="35" borderId="34" xfId="2" applyFont="1" applyFill="1" applyBorder="1" applyAlignment="1" applyProtection="1">
      <alignment horizontal="center" vertical="center" shrinkToFit="1"/>
      <protection locked="0" hidden="1"/>
    </xf>
    <xf numFmtId="0" fontId="9" fillId="35" borderId="35" xfId="2" applyFont="1" applyFill="1" applyBorder="1" applyAlignment="1" applyProtection="1">
      <alignment horizontal="center" vertical="center" shrinkToFit="1"/>
      <protection locked="0" hidden="1"/>
    </xf>
    <xf numFmtId="41" fontId="9" fillId="35" borderId="31" xfId="4" applyNumberFormat="1" applyFont="1" applyFill="1" applyBorder="1" applyAlignment="1" applyProtection="1">
      <alignment horizontal="center" vertical="center" shrinkToFit="1"/>
      <protection locked="0" hidden="1"/>
    </xf>
    <xf numFmtId="41" fontId="9" fillId="35" borderId="32" xfId="2" applyNumberFormat="1" applyFont="1" applyFill="1" applyBorder="1" applyAlignment="1" applyProtection="1">
      <alignment vertical="center"/>
      <protection locked="0" hidden="1"/>
    </xf>
    <xf numFmtId="41" fontId="9" fillId="35" borderId="34" xfId="4" applyNumberFormat="1" applyFont="1" applyFill="1" applyBorder="1" applyAlignment="1" applyProtection="1">
      <alignment horizontal="center" vertical="center" shrinkToFit="1"/>
      <protection locked="0" hidden="1"/>
    </xf>
    <xf numFmtId="41" fontId="9" fillId="35" borderId="35" xfId="2" applyNumberFormat="1" applyFont="1" applyFill="1" applyBorder="1" applyAlignment="1" applyProtection="1">
      <alignment vertical="center"/>
      <protection locked="0" hidden="1"/>
    </xf>
    <xf numFmtId="49" fontId="14" fillId="35" borderId="28" xfId="4" applyNumberFormat="1" applyFont="1" applyFill="1" applyBorder="1" applyAlignment="1" applyProtection="1">
      <alignment horizontal="center" vertical="center" shrinkToFit="1"/>
      <protection locked="0" hidden="1"/>
    </xf>
    <xf numFmtId="184" fontId="14" fillId="35" borderId="28" xfId="4" applyNumberFormat="1" applyFont="1" applyFill="1" applyBorder="1" applyAlignment="1" applyProtection="1">
      <alignment horizontal="center" vertical="center" shrinkToFit="1"/>
      <protection locked="0" hidden="1"/>
    </xf>
    <xf numFmtId="14" fontId="14" fillId="35" borderId="29" xfId="4" applyNumberFormat="1" applyFont="1" applyFill="1" applyBorder="1" applyAlignment="1" applyProtection="1">
      <alignment horizontal="center" vertical="center" shrinkToFit="1"/>
      <protection locked="0" hidden="1"/>
    </xf>
    <xf numFmtId="49" fontId="14" fillId="35" borderId="39" xfId="4" applyNumberFormat="1" applyFont="1" applyFill="1" applyBorder="1" applyAlignment="1" applyProtection="1">
      <alignment horizontal="center" vertical="center" shrinkToFit="1"/>
      <protection locked="0" hidden="1"/>
    </xf>
    <xf numFmtId="184" fontId="14" fillId="35" borderId="39" xfId="4" applyNumberFormat="1" applyFont="1" applyFill="1" applyBorder="1" applyAlignment="1" applyProtection="1">
      <alignment horizontal="center" vertical="center" shrinkToFit="1"/>
      <protection locked="0" hidden="1"/>
    </xf>
    <xf numFmtId="49" fontId="14" fillId="35" borderId="40" xfId="4" applyNumberFormat="1" applyFont="1" applyFill="1" applyBorder="1" applyAlignment="1" applyProtection="1">
      <alignment horizontal="center" vertical="center" shrinkToFit="1"/>
      <protection locked="0" hidden="1"/>
    </xf>
    <xf numFmtId="0" fontId="49" fillId="0" borderId="0" xfId="6" applyFont="1" applyAlignment="1" applyProtection="1">
      <alignment horizontal="left" vertical="center"/>
      <protection hidden="1"/>
    </xf>
    <xf numFmtId="0" fontId="50" fillId="0" borderId="0" xfId="6" applyFont="1" applyAlignment="1" applyProtection="1">
      <alignment horizontal="center" vertical="center"/>
      <protection hidden="1"/>
    </xf>
    <xf numFmtId="0" fontId="4" fillId="0" borderId="0" xfId="6" applyProtection="1">
      <protection hidden="1"/>
    </xf>
    <xf numFmtId="0" fontId="4" fillId="0" borderId="81" xfId="6" applyBorder="1" applyAlignment="1" applyProtection="1">
      <alignment vertical="center"/>
      <protection hidden="1"/>
    </xf>
    <xf numFmtId="0" fontId="4" fillId="0" borderId="0" xfId="6" applyBorder="1" applyAlignment="1" applyProtection="1">
      <alignment vertical="center"/>
      <protection hidden="1"/>
    </xf>
    <xf numFmtId="0" fontId="4" fillId="0" borderId="82" xfId="6" applyBorder="1" applyAlignment="1" applyProtection="1">
      <alignment vertical="center"/>
      <protection hidden="1"/>
    </xf>
    <xf numFmtId="0" fontId="4" fillId="0" borderId="0" xfId="6" applyAlignment="1" applyProtection="1">
      <alignment vertical="center"/>
      <protection hidden="1"/>
    </xf>
    <xf numFmtId="0" fontId="4" fillId="0" borderId="0" xfId="6" applyAlignment="1" applyProtection="1">
      <alignment horizontal="right" vertical="center"/>
      <protection hidden="1"/>
    </xf>
    <xf numFmtId="0" fontId="51" fillId="0" borderId="81" xfId="6" applyFont="1" applyFill="1" applyBorder="1" applyAlignment="1" applyProtection="1">
      <alignment horizontal="left" vertical="center" wrapText="1"/>
      <protection hidden="1"/>
    </xf>
    <xf numFmtId="0" fontId="51" fillId="0" borderId="0" xfId="6" applyFont="1" applyFill="1" applyBorder="1" applyAlignment="1" applyProtection="1">
      <alignment horizontal="left" vertical="center" wrapText="1"/>
      <protection hidden="1"/>
    </xf>
    <xf numFmtId="0" fontId="51" fillId="0" borderId="82" xfId="6" applyFont="1" applyFill="1" applyBorder="1" applyAlignment="1" applyProtection="1">
      <alignment horizontal="left" vertical="center" wrapText="1"/>
      <protection hidden="1"/>
    </xf>
    <xf numFmtId="0" fontId="52" fillId="0" borderId="81" xfId="6" applyFont="1" applyBorder="1" applyAlignment="1" applyProtection="1">
      <alignment vertical="center"/>
      <protection hidden="1"/>
    </xf>
    <xf numFmtId="0" fontId="49" fillId="0" borderId="0" xfId="6" applyFont="1" applyBorder="1" applyAlignment="1" applyProtection="1">
      <alignment vertical="center"/>
      <protection hidden="1"/>
    </xf>
    <xf numFmtId="0" fontId="53" fillId="0" borderId="0" xfId="6" applyFont="1" applyBorder="1" applyAlignment="1" applyProtection="1">
      <alignment vertical="center"/>
      <protection hidden="1"/>
    </xf>
    <xf numFmtId="0" fontId="53" fillId="0" borderId="82" xfId="6" applyFont="1" applyBorder="1" applyAlignment="1" applyProtection="1">
      <alignment vertical="center"/>
      <protection hidden="1"/>
    </xf>
    <xf numFmtId="0" fontId="53" fillId="0" borderId="0" xfId="6" applyFont="1" applyAlignment="1" applyProtection="1">
      <alignment vertical="center"/>
      <protection hidden="1"/>
    </xf>
    <xf numFmtId="0" fontId="55" fillId="0" borderId="0" xfId="6" applyFont="1" applyAlignment="1" applyProtection="1">
      <alignment vertical="center"/>
      <protection hidden="1"/>
    </xf>
    <xf numFmtId="0" fontId="56" fillId="0" borderId="0" xfId="6" applyFont="1" applyProtection="1">
      <protection hidden="1"/>
    </xf>
    <xf numFmtId="0" fontId="58" fillId="0" borderId="0" xfId="6" applyFont="1" applyAlignment="1" applyProtection="1">
      <alignment vertical="center"/>
      <protection hidden="1"/>
    </xf>
    <xf numFmtId="0" fontId="59" fillId="0" borderId="0" xfId="6" applyFont="1" applyProtection="1">
      <protection hidden="1"/>
    </xf>
    <xf numFmtId="0" fontId="51" fillId="0" borderId="81" xfId="6" applyFont="1" applyFill="1" applyBorder="1" applyAlignment="1" applyProtection="1">
      <alignment vertical="center"/>
      <protection hidden="1"/>
    </xf>
    <xf numFmtId="0" fontId="51" fillId="0" borderId="0" xfId="6" applyFont="1" applyBorder="1" applyAlignment="1" applyProtection="1">
      <alignment vertical="center"/>
      <protection hidden="1"/>
    </xf>
    <xf numFmtId="0" fontId="60" fillId="0" borderId="0" xfId="6" applyFont="1" applyBorder="1" applyAlignment="1" applyProtection="1">
      <alignment vertical="center"/>
      <protection hidden="1"/>
    </xf>
    <xf numFmtId="0" fontId="60" fillId="0" borderId="82" xfId="6" applyFont="1" applyBorder="1" applyAlignment="1" applyProtection="1">
      <alignment vertical="center"/>
      <protection hidden="1"/>
    </xf>
    <xf numFmtId="0" fontId="60" fillId="0" borderId="0" xfId="6" applyFont="1" applyAlignment="1" applyProtection="1">
      <alignment vertical="center"/>
      <protection hidden="1"/>
    </xf>
    <xf numFmtId="0" fontId="58" fillId="0" borderId="0" xfId="6" applyFont="1" applyBorder="1" applyAlignment="1" applyProtection="1">
      <alignment vertical="center"/>
      <protection hidden="1"/>
    </xf>
    <xf numFmtId="0" fontId="58" fillId="0" borderId="82" xfId="6" applyFont="1" applyBorder="1" applyAlignment="1" applyProtection="1">
      <alignment vertical="center"/>
      <protection hidden="1"/>
    </xf>
    <xf numFmtId="0" fontId="62" fillId="0" borderId="81" xfId="6" applyFont="1" applyFill="1" applyBorder="1" applyAlignment="1" applyProtection="1">
      <alignment vertical="center"/>
      <protection hidden="1"/>
    </xf>
    <xf numFmtId="0" fontId="62" fillId="0" borderId="0" xfId="6" applyFont="1" applyBorder="1" applyAlignment="1" applyProtection="1">
      <alignment vertical="center"/>
      <protection hidden="1"/>
    </xf>
    <xf numFmtId="0" fontId="63" fillId="0" borderId="0" xfId="6" applyFont="1" applyBorder="1" applyAlignment="1" applyProtection="1">
      <alignment vertical="center"/>
      <protection hidden="1"/>
    </xf>
    <xf numFmtId="0" fontId="63" fillId="0" borderId="82" xfId="6" applyFont="1" applyBorder="1" applyAlignment="1" applyProtection="1">
      <alignment vertical="center"/>
      <protection hidden="1"/>
    </xf>
    <xf numFmtId="0" fontId="63" fillId="0" borderId="0" xfId="6" applyFont="1" applyAlignment="1" applyProtection="1">
      <alignment vertical="center"/>
      <protection hidden="1"/>
    </xf>
    <xf numFmtId="0" fontId="49" fillId="0" borderId="81" xfId="6" applyFont="1" applyBorder="1" applyAlignment="1" applyProtection="1">
      <alignment vertical="center"/>
      <protection hidden="1"/>
    </xf>
    <xf numFmtId="0" fontId="65" fillId="0" borderId="81" xfId="6" applyFont="1" applyBorder="1" applyAlignment="1" applyProtection="1">
      <alignment vertical="center"/>
      <protection hidden="1"/>
    </xf>
    <xf numFmtId="0" fontId="65" fillId="0" borderId="81" xfId="6" quotePrefix="1" applyFont="1" applyBorder="1" applyAlignment="1" applyProtection="1">
      <alignment vertical="center"/>
      <protection hidden="1"/>
    </xf>
    <xf numFmtId="0" fontId="78" fillId="0" borderId="0" xfId="6" applyFont="1" applyBorder="1" applyAlignment="1" applyProtection="1">
      <alignment vertical="center"/>
      <protection hidden="1"/>
    </xf>
    <xf numFmtId="0" fontId="65" fillId="0" borderId="0" xfId="6" applyFont="1" applyBorder="1" applyAlignment="1" applyProtection="1">
      <alignment vertical="center"/>
      <protection hidden="1"/>
    </xf>
    <xf numFmtId="0" fontId="74" fillId="0" borderId="74" xfId="6" applyFont="1" applyBorder="1" applyAlignment="1" applyProtection="1">
      <alignment vertical="center"/>
      <protection hidden="1"/>
    </xf>
    <xf numFmtId="0" fontId="66" fillId="0" borderId="26" xfId="6" applyFont="1" applyBorder="1" applyAlignment="1" applyProtection="1">
      <alignment vertical="center"/>
      <protection hidden="1"/>
    </xf>
    <xf numFmtId="0" fontId="74" fillId="0" borderId="26" xfId="6" applyFont="1" applyBorder="1" applyAlignment="1" applyProtection="1">
      <alignment vertical="center"/>
      <protection hidden="1"/>
    </xf>
    <xf numFmtId="0" fontId="63" fillId="0" borderId="26" xfId="6" applyFont="1" applyBorder="1" applyAlignment="1" applyProtection="1">
      <alignment vertical="center"/>
      <protection hidden="1"/>
    </xf>
    <xf numFmtId="0" fontId="63" fillId="0" borderId="75" xfId="6" applyFont="1" applyBorder="1" applyAlignment="1" applyProtection="1">
      <alignment vertical="center"/>
      <protection hidden="1"/>
    </xf>
    <xf numFmtId="0" fontId="49" fillId="0" borderId="72" xfId="6" applyFont="1" applyBorder="1" applyAlignment="1" applyProtection="1">
      <alignment vertical="center"/>
      <protection hidden="1"/>
    </xf>
    <xf numFmtId="0" fontId="49" fillId="0" borderId="44" xfId="6" applyFont="1" applyBorder="1" applyAlignment="1" applyProtection="1">
      <alignment vertical="center"/>
      <protection hidden="1"/>
    </xf>
    <xf numFmtId="0" fontId="53" fillId="0" borderId="44" xfId="6" applyFont="1" applyBorder="1" applyAlignment="1" applyProtection="1">
      <alignment vertical="center"/>
      <protection hidden="1"/>
    </xf>
    <xf numFmtId="0" fontId="53" fillId="0" borderId="73" xfId="6" applyFont="1" applyBorder="1" applyAlignment="1" applyProtection="1">
      <alignment vertical="center"/>
      <protection hidden="1"/>
    </xf>
    <xf numFmtId="0" fontId="65" fillId="0" borderId="82" xfId="6" applyFont="1" applyBorder="1" applyAlignment="1" applyProtection="1">
      <alignment vertical="center"/>
      <protection hidden="1"/>
    </xf>
    <xf numFmtId="0" fontId="65" fillId="0" borderId="0" xfId="6" applyFont="1" applyAlignment="1" applyProtection="1">
      <alignment vertical="center"/>
      <protection hidden="1"/>
    </xf>
    <xf numFmtId="0" fontId="51" fillId="0" borderId="81" xfId="6" applyFont="1" applyBorder="1" applyAlignment="1" applyProtection="1">
      <alignment vertical="center"/>
      <protection hidden="1"/>
    </xf>
    <xf numFmtId="0" fontId="59" fillId="0" borderId="0" xfId="6" applyFont="1" applyBorder="1" applyAlignment="1" applyProtection="1">
      <alignment vertical="center"/>
      <protection hidden="1"/>
    </xf>
    <xf numFmtId="0" fontId="59" fillId="0" borderId="82" xfId="6" applyFont="1" applyBorder="1" applyAlignment="1" applyProtection="1">
      <alignment vertical="center"/>
      <protection hidden="1"/>
    </xf>
    <xf numFmtId="0" fontId="59" fillId="0" borderId="0" xfId="6" applyFont="1" applyAlignment="1" applyProtection="1">
      <alignment vertical="center"/>
      <protection hidden="1"/>
    </xf>
    <xf numFmtId="0" fontId="51" fillId="0" borderId="81" xfId="6" quotePrefix="1" applyFont="1" applyBorder="1" applyAlignment="1" applyProtection="1">
      <alignment vertical="center"/>
      <protection hidden="1"/>
    </xf>
    <xf numFmtId="0" fontId="68" fillId="0" borderId="0" xfId="6" applyFont="1" applyBorder="1" applyAlignment="1" applyProtection="1">
      <alignment vertical="center"/>
      <protection hidden="1"/>
    </xf>
    <xf numFmtId="0" fontId="68" fillId="0" borderId="82" xfId="6" applyFont="1" applyBorder="1" applyAlignment="1" applyProtection="1">
      <alignment vertical="center"/>
      <protection hidden="1"/>
    </xf>
    <xf numFmtId="0" fontId="68" fillId="0" borderId="0" xfId="6" applyFont="1" applyAlignment="1" applyProtection="1">
      <alignment vertical="center"/>
      <protection hidden="1"/>
    </xf>
    <xf numFmtId="0" fontId="68" fillId="0" borderId="0" xfId="6" applyFont="1" applyProtection="1">
      <protection hidden="1"/>
    </xf>
    <xf numFmtId="0" fontId="67" fillId="0" borderId="81" xfId="6" applyFont="1" applyBorder="1" applyAlignment="1" applyProtection="1">
      <alignment vertical="center"/>
      <protection hidden="1"/>
    </xf>
    <xf numFmtId="0" fontId="68" fillId="0" borderId="0" xfId="6" applyFont="1" applyBorder="1" applyProtection="1">
      <protection hidden="1"/>
    </xf>
    <xf numFmtId="0" fontId="69" fillId="0" borderId="81" xfId="6" quotePrefix="1" applyFont="1" applyBorder="1" applyAlignment="1" applyProtection="1">
      <alignment vertical="center"/>
      <protection hidden="1"/>
    </xf>
    <xf numFmtId="0" fontId="69" fillId="0" borderId="81" xfId="6" applyFont="1" applyBorder="1" applyAlignment="1" applyProtection="1">
      <alignment vertical="center"/>
      <protection hidden="1"/>
    </xf>
    <xf numFmtId="0" fontId="70" fillId="0" borderId="81" xfId="6" applyFont="1" applyBorder="1" applyAlignment="1" applyProtection="1">
      <alignment vertical="center"/>
      <protection hidden="1"/>
    </xf>
    <xf numFmtId="0" fontId="70" fillId="0" borderId="0" xfId="6" applyFont="1" applyBorder="1" applyAlignment="1" applyProtection="1">
      <alignment vertical="center"/>
      <protection hidden="1"/>
    </xf>
    <xf numFmtId="0" fontId="70" fillId="0" borderId="82" xfId="6" applyFont="1" applyBorder="1" applyAlignment="1" applyProtection="1">
      <alignment vertical="center"/>
      <protection hidden="1"/>
    </xf>
    <xf numFmtId="0" fontId="70" fillId="0" borderId="0" xfId="6" applyFont="1" applyAlignment="1" applyProtection="1">
      <alignment vertical="center"/>
      <protection hidden="1"/>
    </xf>
    <xf numFmtId="0" fontId="71" fillId="0" borderId="0" xfId="6" applyFont="1" applyProtection="1">
      <protection hidden="1"/>
    </xf>
    <xf numFmtId="0" fontId="66" fillId="0" borderId="81" xfId="6" applyFont="1" applyBorder="1" applyAlignment="1" applyProtection="1">
      <alignment vertical="center"/>
      <protection hidden="1"/>
    </xf>
    <xf numFmtId="0" fontId="66" fillId="0" borderId="0" xfId="6" applyFont="1" applyBorder="1" applyAlignment="1" applyProtection="1">
      <alignment vertical="center"/>
      <protection hidden="1"/>
    </xf>
    <xf numFmtId="0" fontId="66" fillId="0" borderId="82" xfId="6" applyFont="1" applyBorder="1" applyAlignment="1" applyProtection="1">
      <alignment vertical="center"/>
      <protection hidden="1"/>
    </xf>
    <xf numFmtId="0" fontId="66" fillId="0" borderId="0" xfId="6" applyFont="1" applyAlignment="1" applyProtection="1">
      <alignment vertical="center"/>
      <protection hidden="1"/>
    </xf>
    <xf numFmtId="0" fontId="72" fillId="0" borderId="0" xfId="6" applyFont="1" applyProtection="1">
      <protection hidden="1"/>
    </xf>
    <xf numFmtId="0" fontId="51" fillId="0" borderId="82" xfId="6" applyFont="1" applyBorder="1" applyAlignment="1" applyProtection="1">
      <alignment vertical="center"/>
      <protection hidden="1"/>
    </xf>
    <xf numFmtId="0" fontId="51" fillId="0" borderId="0" xfId="6" applyFont="1" applyAlignment="1" applyProtection="1">
      <alignment vertical="center"/>
      <protection hidden="1"/>
    </xf>
    <xf numFmtId="0" fontId="73" fillId="0" borderId="0" xfId="6" applyFont="1" applyProtection="1">
      <protection hidden="1"/>
    </xf>
    <xf numFmtId="0" fontId="59" fillId="0" borderId="81" xfId="6" applyFont="1" applyBorder="1" applyProtection="1">
      <protection hidden="1"/>
    </xf>
    <xf numFmtId="0" fontId="82" fillId="0" borderId="31" xfId="0" applyFont="1" applyBorder="1" applyAlignment="1" applyProtection="1">
      <alignment horizontal="center" vertical="center" wrapText="1"/>
      <protection hidden="1"/>
    </xf>
    <xf numFmtId="9" fontId="82" fillId="0" borderId="31" xfId="0" applyNumberFormat="1" applyFont="1" applyBorder="1" applyAlignment="1" applyProtection="1">
      <alignment horizontal="center" vertical="center" wrapText="1"/>
      <protection hidden="1"/>
    </xf>
    <xf numFmtId="0" fontId="65" fillId="0" borderId="74" xfId="6" applyFont="1" applyBorder="1" applyAlignment="1" applyProtection="1">
      <alignment vertical="center"/>
      <protection hidden="1"/>
    </xf>
    <xf numFmtId="0" fontId="65" fillId="0" borderId="26" xfId="6" applyFont="1" applyBorder="1" applyAlignment="1" applyProtection="1">
      <alignment vertical="center"/>
      <protection hidden="1"/>
    </xf>
    <xf numFmtId="0" fontId="59" fillId="0" borderId="26" xfId="6" applyFont="1" applyBorder="1" applyAlignment="1" applyProtection="1">
      <alignment vertical="center"/>
      <protection hidden="1"/>
    </xf>
    <xf numFmtId="0" fontId="59" fillId="0" borderId="75" xfId="6" applyFont="1" applyBorder="1" applyAlignment="1" applyProtection="1">
      <alignment vertical="center"/>
      <protection hidden="1"/>
    </xf>
    <xf numFmtId="0" fontId="49" fillId="35" borderId="81" xfId="6" applyFont="1" applyFill="1" applyBorder="1" applyAlignment="1" applyProtection="1">
      <alignment vertical="center"/>
      <protection hidden="1"/>
    </xf>
    <xf numFmtId="0" fontId="62" fillId="35" borderId="0" xfId="6" applyFont="1" applyFill="1" applyBorder="1" applyAlignment="1" applyProtection="1">
      <alignment vertical="center"/>
      <protection hidden="1"/>
    </xf>
    <xf numFmtId="0" fontId="63" fillId="35" borderId="0" xfId="6" applyFont="1" applyFill="1" applyBorder="1" applyAlignment="1" applyProtection="1">
      <alignment vertical="center"/>
      <protection hidden="1"/>
    </xf>
    <xf numFmtId="0" fontId="63" fillId="35" borderId="82" xfId="6" applyFont="1" applyFill="1" applyBorder="1" applyAlignment="1" applyProtection="1">
      <alignment vertical="center"/>
      <protection hidden="1"/>
    </xf>
    <xf numFmtId="0" fontId="19" fillId="39" borderId="44" xfId="0" applyFont="1" applyFill="1" applyBorder="1" applyAlignment="1" applyProtection="1">
      <alignment horizontal="left" vertical="center"/>
      <protection hidden="1"/>
    </xf>
    <xf numFmtId="0" fontId="19" fillId="39" borderId="44" xfId="0" applyFont="1" applyFill="1" applyBorder="1" applyAlignment="1" applyProtection="1">
      <alignment horizontal="center" vertical="center"/>
      <protection hidden="1"/>
    </xf>
    <xf numFmtId="0" fontId="19" fillId="39" borderId="44" xfId="0" applyFont="1" applyFill="1" applyBorder="1" applyAlignment="1" applyProtection="1">
      <alignment horizontal="right" vertical="center"/>
      <protection hidden="1"/>
    </xf>
    <xf numFmtId="0" fontId="19" fillId="39" borderId="44" xfId="0" applyFont="1" applyFill="1" applyBorder="1" applyAlignment="1" applyProtection="1">
      <alignment vertical="center"/>
      <protection hidden="1"/>
    </xf>
    <xf numFmtId="0" fontId="43" fillId="39" borderId="44" xfId="0" applyFont="1" applyFill="1" applyBorder="1" applyAlignment="1" applyProtection="1">
      <alignment vertical="center"/>
      <protection hidden="1"/>
    </xf>
    <xf numFmtId="0" fontId="41" fillId="39" borderId="44" xfId="0" applyFont="1" applyFill="1" applyBorder="1" applyAlignment="1" applyProtection="1">
      <alignment vertical="center"/>
      <protection hidden="1"/>
    </xf>
    <xf numFmtId="0" fontId="40" fillId="39" borderId="44" xfId="0" applyFont="1" applyFill="1" applyBorder="1" applyAlignment="1" applyProtection="1">
      <alignment vertical="center"/>
      <protection hidden="1"/>
    </xf>
    <xf numFmtId="0" fontId="39" fillId="39" borderId="45" xfId="0" applyFont="1" applyFill="1" applyBorder="1" applyAlignment="1" applyProtection="1">
      <alignment vertical="center"/>
      <protection hidden="1"/>
    </xf>
    <xf numFmtId="0" fontId="40" fillId="39" borderId="46" xfId="0" applyFont="1" applyFill="1" applyBorder="1" applyAlignment="1" applyProtection="1">
      <alignment vertical="center"/>
      <protection hidden="1"/>
    </xf>
    <xf numFmtId="0" fontId="19" fillId="39" borderId="0" xfId="0" applyFont="1" applyFill="1" applyBorder="1" applyAlignment="1" applyProtection="1">
      <alignment vertical="center"/>
      <protection hidden="1"/>
    </xf>
    <xf numFmtId="0" fontId="39" fillId="39" borderId="50" xfId="0" applyFont="1" applyFill="1" applyBorder="1" applyAlignment="1" applyProtection="1">
      <alignment vertical="center"/>
      <protection hidden="1"/>
    </xf>
    <xf numFmtId="0" fontId="40" fillId="39" borderId="51" xfId="0" applyFont="1" applyFill="1" applyBorder="1" applyAlignment="1" applyProtection="1">
      <alignment vertical="center"/>
      <protection hidden="1"/>
    </xf>
    <xf numFmtId="0" fontId="40" fillId="39" borderId="50" xfId="0" applyFont="1" applyFill="1" applyBorder="1" applyAlignment="1" applyProtection="1">
      <alignment vertical="center" shrinkToFit="1"/>
      <protection hidden="1"/>
    </xf>
    <xf numFmtId="0" fontId="19" fillId="39" borderId="26" xfId="0" applyFont="1" applyFill="1" applyBorder="1" applyAlignment="1" applyProtection="1">
      <alignment vertical="center"/>
      <protection hidden="1"/>
    </xf>
    <xf numFmtId="0" fontId="40" fillId="39" borderId="26" xfId="0" applyFont="1" applyFill="1" applyBorder="1" applyAlignment="1" applyProtection="1">
      <alignment vertical="center"/>
      <protection hidden="1"/>
    </xf>
    <xf numFmtId="0" fontId="40" fillId="39" borderId="52" xfId="0" applyFont="1" applyFill="1" applyBorder="1" applyAlignment="1" applyProtection="1">
      <alignment vertical="center"/>
      <protection hidden="1"/>
    </xf>
    <xf numFmtId="0" fontId="40" fillId="39" borderId="53" xfId="0" applyFont="1" applyFill="1" applyBorder="1" applyAlignment="1" applyProtection="1">
      <alignment vertical="center"/>
      <protection hidden="1"/>
    </xf>
    <xf numFmtId="0" fontId="19" fillId="0" borderId="0" xfId="0" applyFont="1" applyFill="1" applyBorder="1" applyAlignment="1" applyProtection="1">
      <alignment vertical="center"/>
      <protection hidden="1"/>
    </xf>
    <xf numFmtId="0" fontId="86" fillId="0" borderId="0" xfId="0" applyFont="1" applyFill="1" applyBorder="1" applyAlignment="1" applyProtection="1">
      <alignment vertical="top"/>
      <protection hidden="1"/>
    </xf>
    <xf numFmtId="0" fontId="19" fillId="0" borderId="0" xfId="0" applyFont="1" applyFill="1" applyBorder="1" applyAlignment="1" applyProtection="1">
      <alignment vertical="top"/>
      <protection hidden="1"/>
    </xf>
    <xf numFmtId="0" fontId="40" fillId="0" borderId="0" xfId="0" applyFont="1" applyFill="1" applyBorder="1" applyAlignment="1" applyProtection="1">
      <alignment vertical="top"/>
      <protection hidden="1"/>
    </xf>
    <xf numFmtId="0" fontId="40" fillId="0" borderId="0" xfId="0" applyFont="1" applyFill="1" applyBorder="1" applyAlignment="1" applyProtection="1">
      <protection hidden="1"/>
    </xf>
    <xf numFmtId="0" fontId="42" fillId="0" borderId="0" xfId="0" applyFont="1" applyFill="1" applyBorder="1" applyAlignment="1" applyProtection="1">
      <alignment horizontal="center" vertical="center"/>
      <protection hidden="1"/>
    </xf>
    <xf numFmtId="0" fontId="40" fillId="0" borderId="0" xfId="0" applyFont="1" applyFill="1" applyBorder="1" applyAlignment="1" applyProtection="1">
      <alignment vertical="center"/>
      <protection hidden="1"/>
    </xf>
    <xf numFmtId="0" fontId="40" fillId="0" borderId="0" xfId="0" applyFont="1" applyFill="1" applyBorder="1" applyAlignment="1" applyProtection="1">
      <alignment horizontal="right"/>
      <protection hidden="1"/>
    </xf>
    <xf numFmtId="0" fontId="5" fillId="0" borderId="0" xfId="0" applyFont="1" applyFill="1" applyProtection="1">
      <alignment vertical="center"/>
      <protection hidden="1"/>
    </xf>
    <xf numFmtId="187" fontId="40" fillId="0" borderId="0" xfId="0" applyNumberFormat="1" applyFont="1" applyFill="1" applyBorder="1" applyAlignment="1" applyProtection="1">
      <alignment vertical="center"/>
      <protection hidden="1"/>
    </xf>
    <xf numFmtId="186" fontId="19" fillId="0" borderId="0" xfId="0" applyNumberFormat="1" applyFont="1" applyFill="1" applyBorder="1" applyAlignment="1" applyProtection="1">
      <alignment horizontal="right" vertical="center" indent="2"/>
      <protection hidden="1"/>
    </xf>
    <xf numFmtId="186" fontId="40" fillId="0" borderId="0" xfId="0" applyNumberFormat="1" applyFont="1" applyFill="1" applyBorder="1" applyAlignment="1" applyProtection="1">
      <alignment horizontal="right" vertical="center" indent="2"/>
      <protection hidden="1"/>
    </xf>
    <xf numFmtId="0" fontId="40" fillId="0" borderId="0" xfId="0" applyFont="1" applyFill="1" applyBorder="1" applyAlignment="1" applyProtection="1">
      <alignment horizontal="right" vertical="center"/>
      <protection hidden="1"/>
    </xf>
    <xf numFmtId="0" fontId="19" fillId="0" borderId="26" xfId="0" applyFont="1" applyFill="1" applyBorder="1" applyAlignment="1" applyProtection="1">
      <alignment vertical="center"/>
      <protection hidden="1"/>
    </xf>
    <xf numFmtId="0" fontId="43" fillId="0" borderId="26" xfId="0" applyFont="1" applyFill="1" applyBorder="1" applyAlignment="1" applyProtection="1">
      <alignment vertical="center"/>
      <protection hidden="1"/>
    </xf>
    <xf numFmtId="0" fontId="40" fillId="0" borderId="26" xfId="0" applyFont="1" applyFill="1" applyBorder="1" applyAlignment="1" applyProtection="1">
      <alignment vertical="center"/>
      <protection hidden="1"/>
    </xf>
    <xf numFmtId="0" fontId="42" fillId="0" borderId="26" xfId="0" applyFont="1" applyFill="1" applyBorder="1" applyAlignment="1" applyProtection="1">
      <alignment horizontal="center" vertical="center"/>
      <protection hidden="1"/>
    </xf>
    <xf numFmtId="0" fontId="65" fillId="0" borderId="0" xfId="6" applyFont="1" applyBorder="1" applyAlignment="1" applyProtection="1">
      <alignment horizontal="left" vertical="center"/>
      <protection hidden="1"/>
    </xf>
    <xf numFmtId="0" fontId="65" fillId="0" borderId="82" xfId="6" applyFont="1" applyBorder="1" applyAlignment="1" applyProtection="1">
      <alignment horizontal="left" vertical="center"/>
      <protection hidden="1"/>
    </xf>
    <xf numFmtId="0" fontId="89" fillId="0" borderId="81" xfId="6" applyFont="1" applyBorder="1" applyAlignment="1" applyProtection="1">
      <alignment horizontal="left" vertical="center"/>
      <protection hidden="1"/>
    </xf>
    <xf numFmtId="0" fontId="58" fillId="0" borderId="0" xfId="6" applyFont="1" applyAlignment="1" applyProtection="1">
      <alignment vertical="center"/>
      <protection hidden="1"/>
    </xf>
    <xf numFmtId="0" fontId="59" fillId="0" borderId="0" xfId="6" applyFont="1" applyProtection="1">
      <protection hidden="1"/>
    </xf>
    <xf numFmtId="0" fontId="65" fillId="0" borderId="0" xfId="6" applyFont="1" applyAlignment="1" applyProtection="1">
      <alignment vertical="center"/>
      <protection hidden="1"/>
    </xf>
    <xf numFmtId="0" fontId="43" fillId="0" borderId="0" xfId="0" applyFont="1" applyFill="1" applyBorder="1" applyAlignment="1" applyProtection="1">
      <alignment vertical="top"/>
      <protection hidden="1"/>
    </xf>
    <xf numFmtId="0" fontId="40" fillId="39" borderId="64" xfId="0" applyFont="1" applyFill="1" applyBorder="1" applyAlignment="1" applyProtection="1">
      <alignment vertical="center"/>
      <protection hidden="1"/>
    </xf>
    <xf numFmtId="0" fontId="51" fillId="0" borderId="81" xfId="6" applyFont="1" applyFill="1" applyBorder="1" applyAlignment="1" applyProtection="1">
      <alignment vertical="center"/>
      <protection hidden="1"/>
    </xf>
    <xf numFmtId="0" fontId="51" fillId="0" borderId="81" xfId="6" quotePrefix="1" applyFont="1" applyFill="1" applyBorder="1" applyAlignment="1" applyProtection="1">
      <alignment horizontal="left" vertical="center" wrapText="1"/>
      <protection hidden="1"/>
    </xf>
    <xf numFmtId="0" fontId="51" fillId="0" borderId="0" xfId="6" quotePrefix="1" applyFont="1" applyFill="1" applyBorder="1" applyAlignment="1" applyProtection="1">
      <alignment horizontal="left" vertical="center" wrapText="1"/>
      <protection hidden="1"/>
    </xf>
    <xf numFmtId="0" fontId="51" fillId="0" borderId="82" xfId="6" quotePrefix="1" applyFont="1" applyFill="1" applyBorder="1" applyAlignment="1" applyProtection="1">
      <alignment horizontal="left" vertical="center" wrapText="1"/>
      <protection hidden="1"/>
    </xf>
    <xf numFmtId="0" fontId="46" fillId="0" borderId="72" xfId="6" applyFont="1" applyBorder="1" applyAlignment="1" applyProtection="1">
      <alignment horizontal="center" vertical="center"/>
      <protection hidden="1"/>
    </xf>
    <xf numFmtId="0" fontId="48" fillId="0" borderId="44" xfId="6" applyFont="1" applyBorder="1" applyAlignment="1" applyProtection="1">
      <alignment horizontal="center" vertical="center"/>
      <protection hidden="1"/>
    </xf>
    <xf numFmtId="0" fontId="48" fillId="0" borderId="73" xfId="6" applyFont="1" applyBorder="1" applyAlignment="1" applyProtection="1">
      <alignment horizontal="center" vertical="center"/>
      <protection hidden="1"/>
    </xf>
    <xf numFmtId="0" fontId="57" fillId="0" borderId="81" xfId="6" applyFont="1" applyFill="1" applyBorder="1" applyAlignment="1" applyProtection="1">
      <alignment horizontal="left" vertical="center" wrapText="1"/>
      <protection hidden="1"/>
    </xf>
    <xf numFmtId="0" fontId="57" fillId="0" borderId="0" xfId="6" applyFont="1" applyFill="1" applyBorder="1" applyAlignment="1" applyProtection="1">
      <alignment horizontal="left" vertical="center" wrapText="1"/>
      <protection hidden="1"/>
    </xf>
    <xf numFmtId="0" fontId="57" fillId="0" borderId="82" xfId="6" applyFont="1" applyFill="1" applyBorder="1" applyAlignment="1" applyProtection="1">
      <alignment horizontal="left" vertical="center" wrapText="1"/>
      <protection hidden="1"/>
    </xf>
    <xf numFmtId="0" fontId="51" fillId="0" borderId="81" xfId="6" applyFont="1" applyFill="1" applyBorder="1" applyAlignment="1" applyProtection="1">
      <alignment horizontal="left" vertical="top" wrapText="1"/>
      <protection hidden="1"/>
    </xf>
    <xf numFmtId="0" fontId="51" fillId="0" borderId="0" xfId="6" applyFont="1" applyFill="1" applyBorder="1" applyAlignment="1" applyProtection="1">
      <alignment horizontal="left" vertical="top" wrapText="1"/>
      <protection hidden="1"/>
    </xf>
    <xf numFmtId="0" fontId="51" fillId="0" borderId="82" xfId="6" applyFont="1" applyFill="1" applyBorder="1" applyAlignment="1" applyProtection="1">
      <alignment horizontal="left" vertical="top" wrapText="1"/>
      <protection hidden="1"/>
    </xf>
    <xf numFmtId="0" fontId="83" fillId="0" borderId="81" xfId="6" applyFont="1" applyFill="1" applyBorder="1" applyAlignment="1" applyProtection="1">
      <alignment horizontal="left" vertical="center" wrapText="1"/>
      <protection hidden="1"/>
    </xf>
    <xf numFmtId="0" fontId="83" fillId="0" borderId="0" xfId="6" applyFont="1" applyFill="1" applyBorder="1" applyAlignment="1" applyProtection="1">
      <alignment horizontal="left" vertical="center" wrapText="1"/>
      <protection hidden="1"/>
    </xf>
    <xf numFmtId="0" fontId="83" fillId="0" borderId="82" xfId="6" applyFont="1" applyFill="1" applyBorder="1" applyAlignment="1" applyProtection="1">
      <alignment horizontal="left" vertical="center" wrapText="1"/>
      <protection hidden="1"/>
    </xf>
    <xf numFmtId="0" fontId="51" fillId="39" borderId="72" xfId="6" applyFont="1" applyFill="1" applyBorder="1" applyAlignment="1" applyProtection="1">
      <alignment horizontal="left" vertical="center" wrapText="1"/>
      <protection hidden="1"/>
    </xf>
    <xf numFmtId="0" fontId="51" fillId="39" borderId="44" xfId="6" applyFont="1" applyFill="1" applyBorder="1" applyAlignment="1" applyProtection="1">
      <alignment horizontal="left" vertical="center" wrapText="1"/>
      <protection hidden="1"/>
    </xf>
    <xf numFmtId="0" fontId="51" fillId="39" borderId="73" xfId="6" applyFont="1" applyFill="1" applyBorder="1" applyAlignment="1" applyProtection="1">
      <alignment horizontal="left" vertical="center" wrapText="1"/>
      <protection hidden="1"/>
    </xf>
    <xf numFmtId="0" fontId="51" fillId="39" borderId="74" xfId="6" applyFont="1" applyFill="1" applyBorder="1" applyAlignment="1" applyProtection="1">
      <alignment horizontal="left" vertical="center" wrapText="1"/>
      <protection hidden="1"/>
    </xf>
    <xf numFmtId="0" fontId="51" fillId="39" borderId="26" xfId="6" applyFont="1" applyFill="1" applyBorder="1" applyAlignment="1" applyProtection="1">
      <alignment horizontal="left" vertical="center" wrapText="1"/>
      <protection hidden="1"/>
    </xf>
    <xf numFmtId="0" fontId="51" fillId="39" borderId="75" xfId="6" applyFont="1" applyFill="1" applyBorder="1" applyAlignment="1" applyProtection="1">
      <alignment horizontal="left" vertical="center" wrapText="1"/>
      <protection hidden="1"/>
    </xf>
    <xf numFmtId="0" fontId="65" fillId="0" borderId="81" xfId="6" applyFont="1" applyBorder="1" applyAlignment="1" applyProtection="1">
      <alignment horizontal="center" vertical="center"/>
      <protection hidden="1"/>
    </xf>
    <xf numFmtId="0" fontId="65" fillId="0" borderId="0" xfId="6" applyFont="1" applyBorder="1" applyAlignment="1" applyProtection="1">
      <alignment horizontal="center" vertical="center"/>
      <protection hidden="1"/>
    </xf>
    <xf numFmtId="0" fontId="65" fillId="0" borderId="82" xfId="6" applyFont="1" applyBorder="1" applyAlignment="1" applyProtection="1">
      <alignment horizontal="center" vertical="center"/>
      <protection hidden="1"/>
    </xf>
    <xf numFmtId="0" fontId="65" fillId="0" borderId="72" xfId="6" applyFont="1" applyBorder="1" applyAlignment="1" applyProtection="1">
      <alignment horizontal="left" vertical="center"/>
      <protection hidden="1"/>
    </xf>
    <xf numFmtId="0" fontId="65" fillId="0" borderId="44" xfId="6" applyFont="1" applyBorder="1" applyAlignment="1" applyProtection="1">
      <alignment horizontal="left" vertical="center"/>
      <protection hidden="1"/>
    </xf>
    <xf numFmtId="0" fontId="65" fillId="0" borderId="73" xfId="6" applyFont="1" applyBorder="1" applyAlignment="1" applyProtection="1">
      <alignment horizontal="left" vertical="center"/>
      <protection hidden="1"/>
    </xf>
    <xf numFmtId="0" fontId="65" fillId="0" borderId="81" xfId="6" applyFont="1" applyBorder="1" applyAlignment="1" applyProtection="1">
      <alignment horizontal="left" vertical="center"/>
      <protection hidden="1"/>
    </xf>
    <xf numFmtId="0" fontId="65" fillId="0" borderId="0" xfId="6" applyFont="1" applyBorder="1" applyAlignment="1" applyProtection="1">
      <alignment horizontal="left" vertical="center"/>
      <protection hidden="1"/>
    </xf>
    <xf numFmtId="0" fontId="65" fillId="0" borderId="82" xfId="6" applyFont="1" applyBorder="1" applyAlignment="1" applyProtection="1">
      <alignment horizontal="left" vertical="center"/>
      <protection hidden="1"/>
    </xf>
    <xf numFmtId="0" fontId="65" fillId="0" borderId="74" xfId="6" applyFont="1" applyBorder="1" applyAlignment="1" applyProtection="1">
      <alignment horizontal="left" vertical="center"/>
      <protection hidden="1"/>
    </xf>
    <xf numFmtId="0" fontId="65" fillId="0" borderId="26" xfId="6" applyFont="1" applyBorder="1" applyAlignment="1" applyProtection="1">
      <alignment horizontal="left" vertical="center"/>
      <protection hidden="1"/>
    </xf>
    <xf numFmtId="0" fontId="65" fillId="0" borderId="75" xfId="6" applyFont="1" applyBorder="1" applyAlignment="1" applyProtection="1">
      <alignment horizontal="left" vertical="center"/>
      <protection hidden="1"/>
    </xf>
    <xf numFmtId="0" fontId="67" fillId="0" borderId="81" xfId="6" applyFont="1" applyBorder="1" applyAlignment="1" applyProtection="1">
      <alignment horizontal="center" vertical="center"/>
      <protection hidden="1"/>
    </xf>
    <xf numFmtId="0" fontId="67" fillId="0" borderId="0" xfId="6" applyFont="1" applyBorder="1" applyAlignment="1" applyProtection="1">
      <alignment horizontal="center" vertical="center"/>
      <protection hidden="1"/>
    </xf>
    <xf numFmtId="0" fontId="67" fillId="0" borderId="82" xfId="6" applyFont="1" applyBorder="1" applyAlignment="1" applyProtection="1">
      <alignment horizontal="center" vertical="center"/>
      <protection hidden="1"/>
    </xf>
    <xf numFmtId="0" fontId="85" fillId="39" borderId="81" xfId="6" applyFont="1" applyFill="1" applyBorder="1" applyAlignment="1" applyProtection="1">
      <alignment vertical="center" wrapText="1"/>
      <protection hidden="1"/>
    </xf>
    <xf numFmtId="0" fontId="85" fillId="39" borderId="0" xfId="6" applyFont="1" applyFill="1" applyBorder="1" applyAlignment="1" applyProtection="1">
      <alignment vertical="center" wrapText="1"/>
      <protection hidden="1"/>
    </xf>
    <xf numFmtId="0" fontId="85" fillId="39" borderId="82" xfId="6" applyFont="1" applyFill="1" applyBorder="1" applyAlignment="1" applyProtection="1">
      <alignment vertical="center" wrapText="1"/>
      <protection hidden="1"/>
    </xf>
    <xf numFmtId="0" fontId="92" fillId="0" borderId="81" xfId="6" applyFont="1" applyBorder="1" applyAlignment="1" applyProtection="1">
      <alignment horizontal="left" vertical="top" wrapText="1"/>
      <protection hidden="1"/>
    </xf>
    <xf numFmtId="0" fontId="92" fillId="0" borderId="0" xfId="6" applyFont="1" applyBorder="1" applyAlignment="1" applyProtection="1">
      <alignment horizontal="left" vertical="top" wrapText="1"/>
      <protection hidden="1"/>
    </xf>
    <xf numFmtId="0" fontId="92" fillId="0" borderId="82" xfId="6" applyFont="1" applyBorder="1" applyAlignment="1" applyProtection="1">
      <alignment horizontal="left" vertical="top" wrapText="1"/>
      <protection hidden="1"/>
    </xf>
    <xf numFmtId="0" fontId="61" fillId="0" borderId="81" xfId="6" applyFont="1" applyFill="1" applyBorder="1" applyAlignment="1" applyProtection="1">
      <alignment horizontal="left" vertical="top" wrapText="1"/>
      <protection hidden="1"/>
    </xf>
    <xf numFmtId="0" fontId="61" fillId="0" borderId="0" xfId="6" applyFont="1" applyFill="1" applyBorder="1" applyAlignment="1" applyProtection="1">
      <alignment horizontal="left" vertical="top" wrapText="1"/>
      <protection hidden="1"/>
    </xf>
    <xf numFmtId="0" fontId="61" fillId="0" borderId="82" xfId="6" applyFont="1" applyFill="1" applyBorder="1" applyAlignment="1" applyProtection="1">
      <alignment horizontal="left" vertical="top" wrapText="1"/>
      <protection hidden="1"/>
    </xf>
    <xf numFmtId="0" fontId="79" fillId="38" borderId="31" xfId="0" applyFont="1" applyFill="1" applyBorder="1" applyAlignment="1" applyProtection="1">
      <alignment horizontal="center" vertical="center" wrapText="1"/>
      <protection hidden="1"/>
    </xf>
    <xf numFmtId="0" fontId="80" fillId="0" borderId="31" xfId="0" applyFont="1" applyBorder="1" applyAlignment="1" applyProtection="1">
      <alignment horizontal="center" vertical="center" wrapText="1"/>
      <protection hidden="1"/>
    </xf>
    <xf numFmtId="0" fontId="82" fillId="0" borderId="31" xfId="0" applyFont="1" applyBorder="1" applyAlignment="1" applyProtection="1">
      <alignment horizontal="center" vertical="center" wrapText="1"/>
      <protection hidden="1"/>
    </xf>
    <xf numFmtId="0" fontId="81" fillId="38" borderId="31" xfId="6" applyFont="1" applyFill="1" applyBorder="1" applyAlignment="1" applyProtection="1">
      <alignment horizontal="center" vertical="center"/>
      <protection hidden="1"/>
    </xf>
    <xf numFmtId="182" fontId="93" fillId="0" borderId="81" xfId="4" applyNumberFormat="1" applyFont="1" applyFill="1" applyBorder="1" applyAlignment="1" applyProtection="1">
      <alignment horizontal="left" vertical="center" shrinkToFit="1"/>
      <protection hidden="1"/>
    </xf>
    <xf numFmtId="182" fontId="7" fillId="0" borderId="0" xfId="4" applyNumberFormat="1" applyFont="1" applyFill="1" applyBorder="1" applyAlignment="1" applyProtection="1">
      <alignment horizontal="left" vertical="center" shrinkToFit="1"/>
      <protection hidden="1"/>
    </xf>
    <xf numFmtId="182" fontId="94" fillId="0" borderId="81" xfId="4" applyNumberFormat="1" applyFont="1" applyFill="1" applyBorder="1" applyAlignment="1" applyProtection="1">
      <alignment horizontal="center" vertical="center" wrapText="1" shrinkToFit="1"/>
      <protection hidden="1"/>
    </xf>
    <xf numFmtId="182" fontId="94" fillId="0" borderId="0" xfId="4" applyNumberFormat="1" applyFont="1" applyFill="1" applyBorder="1" applyAlignment="1" applyProtection="1">
      <alignment horizontal="center" vertical="center" wrapText="1" shrinkToFit="1"/>
      <protection hidden="1"/>
    </xf>
    <xf numFmtId="0" fontId="85" fillId="33" borderId="0" xfId="6" applyFont="1" applyFill="1" applyBorder="1" applyAlignment="1" applyProtection="1">
      <alignment horizontal="left" vertical="center" wrapText="1"/>
      <protection hidden="1"/>
    </xf>
    <xf numFmtId="177" fontId="10" fillId="34" borderId="28" xfId="2" applyNumberFormat="1" applyFont="1" applyFill="1" applyBorder="1" applyAlignment="1" applyProtection="1">
      <alignment horizontal="center" vertical="center" shrinkToFit="1"/>
      <protection hidden="1"/>
    </xf>
    <xf numFmtId="177" fontId="10" fillId="34" borderId="29" xfId="2" applyNumberFormat="1" applyFont="1" applyFill="1" applyBorder="1" applyAlignment="1" applyProtection="1">
      <alignment horizontal="center" vertical="center" shrinkToFit="1"/>
      <protection hidden="1"/>
    </xf>
    <xf numFmtId="177" fontId="10" fillId="35" borderId="31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31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32" xfId="2" applyNumberFormat="1" applyFont="1" applyFill="1" applyBorder="1" applyAlignment="1" applyProtection="1">
      <alignment horizontal="center" vertical="center" shrinkToFit="1"/>
      <protection locked="0" hidden="1"/>
    </xf>
    <xf numFmtId="0" fontId="9" fillId="33" borderId="10" xfId="2" applyFont="1" applyFill="1" applyBorder="1" applyAlignment="1" applyProtection="1">
      <alignment horizontal="center" vertical="center"/>
      <protection hidden="1"/>
    </xf>
    <xf numFmtId="0" fontId="9" fillId="33" borderId="13" xfId="2" applyFont="1" applyFill="1" applyBorder="1" applyAlignment="1" applyProtection="1">
      <alignment horizontal="center" vertical="center"/>
      <protection hidden="1"/>
    </xf>
    <xf numFmtId="0" fontId="9" fillId="33" borderId="17" xfId="2" applyFont="1" applyFill="1" applyBorder="1" applyAlignment="1" applyProtection="1">
      <alignment horizontal="center" vertical="center"/>
      <protection hidden="1"/>
    </xf>
    <xf numFmtId="0" fontId="9" fillId="33" borderId="18" xfId="2" applyFont="1" applyFill="1" applyBorder="1" applyAlignment="1" applyProtection="1">
      <alignment horizontal="center" vertical="center" shrinkToFit="1"/>
      <protection hidden="1"/>
    </xf>
    <xf numFmtId="0" fontId="9" fillId="33" borderId="19" xfId="2" applyFont="1" applyFill="1" applyBorder="1" applyAlignment="1" applyProtection="1">
      <alignment horizontal="center" vertical="center" shrinkToFit="1"/>
      <protection hidden="1"/>
    </xf>
    <xf numFmtId="0" fontId="8" fillId="33" borderId="72" xfId="2" applyFont="1" applyFill="1" applyBorder="1" applyAlignment="1" applyProtection="1">
      <alignment horizontal="center" vertical="center" wrapText="1"/>
      <protection hidden="1"/>
    </xf>
    <xf numFmtId="0" fontId="8" fillId="33" borderId="81" xfId="2" applyFont="1" applyFill="1" applyBorder="1" applyAlignment="1" applyProtection="1">
      <alignment horizontal="center" vertical="center" wrapText="1"/>
      <protection hidden="1"/>
    </xf>
    <xf numFmtId="0" fontId="8" fillId="33" borderId="12" xfId="2" applyFont="1" applyFill="1" applyBorder="1" applyAlignment="1" applyProtection="1">
      <alignment horizontal="center" vertical="center" wrapText="1"/>
      <protection hidden="1"/>
    </xf>
    <xf numFmtId="0" fontId="8" fillId="33" borderId="23" xfId="2" applyFont="1" applyFill="1" applyBorder="1" applyAlignment="1" applyProtection="1">
      <alignment horizontal="center" vertical="center" wrapText="1"/>
      <protection hidden="1"/>
    </xf>
    <xf numFmtId="0" fontId="9" fillId="33" borderId="28" xfId="2" applyFont="1" applyFill="1" applyBorder="1" applyAlignment="1" applyProtection="1">
      <alignment horizontal="center" vertical="center" shrinkToFit="1"/>
      <protection hidden="1"/>
    </xf>
    <xf numFmtId="0" fontId="9" fillId="33" borderId="31" xfId="2" applyFont="1" applyFill="1" applyBorder="1" applyAlignment="1" applyProtection="1">
      <alignment horizontal="center" vertical="center" shrinkToFit="1"/>
      <protection hidden="1"/>
    </xf>
    <xf numFmtId="179" fontId="10" fillId="35" borderId="31" xfId="2" applyNumberFormat="1" applyFont="1" applyFill="1" applyBorder="1" applyAlignment="1" applyProtection="1">
      <alignment horizontal="center" vertical="center" shrinkToFit="1"/>
      <protection locked="0" hidden="1"/>
    </xf>
    <xf numFmtId="0" fontId="9" fillId="33" borderId="83" xfId="2" applyFont="1" applyFill="1" applyBorder="1" applyAlignment="1" applyProtection="1">
      <alignment horizontal="center" vertical="center" shrinkToFit="1"/>
      <protection hidden="1"/>
    </xf>
    <xf numFmtId="0" fontId="9" fillId="33" borderId="41" xfId="2" applyFont="1" applyFill="1" applyBorder="1" applyAlignment="1" applyProtection="1">
      <alignment horizontal="center" vertical="center" shrinkToFit="1"/>
      <protection hidden="1"/>
    </xf>
    <xf numFmtId="0" fontId="9" fillId="33" borderId="20" xfId="2" applyFont="1" applyFill="1" applyBorder="1" applyAlignment="1" applyProtection="1">
      <alignment horizontal="center" vertical="center" shrinkToFit="1"/>
      <protection hidden="1"/>
    </xf>
    <xf numFmtId="0" fontId="9" fillId="33" borderId="21" xfId="2" applyFont="1" applyFill="1" applyBorder="1" applyAlignment="1" applyProtection="1">
      <alignment horizontal="center" vertical="center" shrinkToFit="1"/>
      <protection hidden="1"/>
    </xf>
    <xf numFmtId="0" fontId="9" fillId="33" borderId="24" xfId="2" applyFont="1" applyFill="1" applyBorder="1" applyAlignment="1" applyProtection="1">
      <alignment horizontal="center" vertical="center" shrinkToFit="1"/>
      <protection hidden="1"/>
    </xf>
    <xf numFmtId="0" fontId="9" fillId="33" borderId="25" xfId="2" applyFont="1" applyFill="1" applyBorder="1" applyAlignment="1" applyProtection="1">
      <alignment horizontal="center" vertical="center" shrinkToFit="1"/>
      <protection hidden="1"/>
    </xf>
    <xf numFmtId="178" fontId="10" fillId="35" borderId="20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22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76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24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26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75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18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19" xfId="2" applyNumberFormat="1" applyFont="1" applyFill="1" applyBorder="1" applyAlignment="1" applyProtection="1">
      <alignment horizontal="center" vertical="center" shrinkToFit="1"/>
      <protection locked="0" hidden="1"/>
    </xf>
    <xf numFmtId="178" fontId="75" fillId="36" borderId="18" xfId="2" applyNumberFormat="1" applyFont="1" applyFill="1" applyBorder="1" applyAlignment="1" applyProtection="1">
      <alignment horizontal="center" vertical="center" shrinkToFit="1"/>
      <protection hidden="1"/>
    </xf>
    <xf numFmtId="178" fontId="75" fillId="36" borderId="43" xfId="2" applyNumberFormat="1" applyFont="1" applyFill="1" applyBorder="1" applyAlignment="1" applyProtection="1">
      <alignment horizontal="center" vertical="center" shrinkToFit="1"/>
      <protection hidden="1"/>
    </xf>
    <xf numFmtId="179" fontId="10" fillId="35" borderId="32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83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84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85" xfId="2" applyNumberFormat="1" applyFont="1" applyFill="1" applyBorder="1" applyAlignment="1" applyProtection="1">
      <alignment horizontal="center" vertical="center" shrinkToFit="1"/>
      <protection locked="0" hidden="1"/>
    </xf>
    <xf numFmtId="178" fontId="9" fillId="33" borderId="14" xfId="2" applyNumberFormat="1" applyFont="1" applyFill="1" applyBorder="1" applyAlignment="1" applyProtection="1">
      <alignment horizontal="center" vertical="center" shrinkToFit="1"/>
      <protection hidden="1"/>
    </xf>
    <xf numFmtId="178" fontId="9" fillId="33" borderId="15" xfId="2" applyNumberFormat="1" applyFont="1" applyFill="1" applyBorder="1" applyAlignment="1" applyProtection="1">
      <alignment horizontal="center" vertical="center" shrinkToFit="1"/>
      <protection hidden="1"/>
    </xf>
    <xf numFmtId="179" fontId="10" fillId="35" borderId="14" xfId="2" applyNumberFormat="1" applyFont="1" applyFill="1" applyBorder="1" applyAlignment="1" applyProtection="1">
      <alignment horizontal="center" vertical="center" shrinkToFit="1"/>
      <protection locked="0" hidden="1"/>
    </xf>
    <xf numFmtId="179" fontId="10" fillId="35" borderId="16" xfId="2" applyNumberFormat="1" applyFont="1" applyFill="1" applyBorder="1" applyAlignment="1" applyProtection="1">
      <alignment horizontal="center" vertical="center" shrinkToFit="1"/>
      <protection locked="0" hidden="1"/>
    </xf>
    <xf numFmtId="179" fontId="10" fillId="35" borderId="42" xfId="2" applyNumberFormat="1" applyFont="1" applyFill="1" applyBorder="1" applyAlignment="1" applyProtection="1">
      <alignment horizontal="center" vertical="center" shrinkToFit="1"/>
      <protection locked="0" hidden="1"/>
    </xf>
    <xf numFmtId="177" fontId="10" fillId="35" borderId="32" xfId="2" applyNumberFormat="1" applyFont="1" applyFill="1" applyBorder="1" applyAlignment="1" applyProtection="1">
      <alignment horizontal="center" vertical="center" shrinkToFit="1"/>
      <protection locked="0" hidden="1"/>
    </xf>
    <xf numFmtId="0" fontId="40" fillId="0" borderId="69" xfId="0" applyFont="1" applyBorder="1" applyAlignment="1" applyProtection="1">
      <alignment horizontal="center" vertical="center"/>
      <protection hidden="1"/>
    </xf>
    <xf numFmtId="0" fontId="40" fillId="0" borderId="88" xfId="0" applyFont="1" applyBorder="1" applyAlignment="1" applyProtection="1">
      <alignment horizontal="center" vertical="center"/>
      <protection hidden="1"/>
    </xf>
    <xf numFmtId="41" fontId="40" fillId="37" borderId="65" xfId="1" applyNumberFormat="1" applyFont="1" applyFill="1" applyBorder="1" applyAlignment="1" applyProtection="1">
      <alignment horizontal="center" vertical="center" shrinkToFit="1"/>
      <protection hidden="1"/>
    </xf>
    <xf numFmtId="41" fontId="40" fillId="37" borderId="52" xfId="1" applyNumberFormat="1" applyFont="1" applyFill="1" applyBorder="1" applyAlignment="1" applyProtection="1">
      <alignment horizontal="center" vertical="center" shrinkToFit="1"/>
      <protection hidden="1"/>
    </xf>
    <xf numFmtId="41" fontId="40" fillId="37" borderId="63" xfId="0" applyNumberFormat="1" applyFont="1" applyFill="1" applyBorder="1" applyAlignment="1" applyProtection="1">
      <alignment horizontal="center" vertical="center" shrinkToFit="1"/>
      <protection hidden="1"/>
    </xf>
    <xf numFmtId="41" fontId="40" fillId="37" borderId="64" xfId="1" applyNumberFormat="1" applyFont="1" applyFill="1" applyBorder="1" applyAlignment="1" applyProtection="1">
      <alignment horizontal="center" vertical="center" shrinkToFit="1"/>
      <protection hidden="1"/>
    </xf>
    <xf numFmtId="0" fontId="40" fillId="0" borderId="44" xfId="0" applyFont="1" applyBorder="1" applyAlignment="1" applyProtection="1">
      <alignment horizontal="center" vertical="center" wrapText="1"/>
      <protection hidden="1"/>
    </xf>
    <xf numFmtId="0" fontId="40" fillId="0" borderId="0" xfId="0" applyFont="1" applyBorder="1" applyAlignment="1" applyProtection="1">
      <alignment horizontal="center" vertical="center" wrapText="1"/>
      <protection hidden="1"/>
    </xf>
    <xf numFmtId="0" fontId="40" fillId="0" borderId="26" xfId="0" applyFont="1" applyBorder="1" applyAlignment="1" applyProtection="1">
      <alignment horizontal="center" vertical="center" wrapText="1"/>
      <protection hidden="1"/>
    </xf>
    <xf numFmtId="0" fontId="19" fillId="37" borderId="47" xfId="0" applyFont="1" applyFill="1" applyBorder="1" applyAlignment="1" applyProtection="1">
      <alignment horizontal="left" vertical="center" wrapText="1"/>
      <protection hidden="1"/>
    </xf>
    <xf numFmtId="0" fontId="19" fillId="37" borderId="63" xfId="0" applyFont="1" applyFill="1" applyBorder="1" applyAlignment="1" applyProtection="1">
      <alignment horizontal="left" vertical="center" wrapText="1"/>
      <protection hidden="1"/>
    </xf>
    <xf numFmtId="0" fontId="19" fillId="37" borderId="38" xfId="0" applyFont="1" applyFill="1" applyBorder="1" applyAlignment="1" applyProtection="1">
      <alignment horizontal="left" vertical="center" wrapText="1"/>
      <protection hidden="1"/>
    </xf>
    <xf numFmtId="0" fontId="19" fillId="37" borderId="64" xfId="0" applyFont="1" applyFill="1" applyBorder="1" applyAlignment="1" applyProtection="1">
      <alignment horizontal="left" vertical="center" wrapText="1"/>
      <protection hidden="1"/>
    </xf>
    <xf numFmtId="0" fontId="19" fillId="37" borderId="54" xfId="0" applyFont="1" applyFill="1" applyBorder="1" applyAlignment="1" applyProtection="1">
      <alignment horizontal="left" vertical="center" wrapText="1"/>
      <protection hidden="1"/>
    </xf>
    <xf numFmtId="0" fontId="19" fillId="37" borderId="65" xfId="0" applyFont="1" applyFill="1" applyBorder="1" applyAlignment="1" applyProtection="1">
      <alignment horizontal="left" vertical="center" wrapText="1"/>
      <protection hidden="1"/>
    </xf>
    <xf numFmtId="41" fontId="5" fillId="37" borderId="63" xfId="1" applyFont="1" applyFill="1" applyBorder="1" applyAlignment="1" applyProtection="1">
      <alignment horizontal="center" vertical="center" shrinkToFit="1"/>
      <protection hidden="1"/>
    </xf>
    <xf numFmtId="41" fontId="5" fillId="37" borderId="45" xfId="1" applyFont="1" applyFill="1" applyBorder="1" applyAlignment="1" applyProtection="1">
      <alignment horizontal="center" vertical="center" shrinkToFit="1"/>
      <protection hidden="1"/>
    </xf>
    <xf numFmtId="41" fontId="5" fillId="37" borderId="64" xfId="1" applyNumberFormat="1" applyFont="1" applyFill="1" applyBorder="1" applyAlignment="1" applyProtection="1">
      <alignment horizontal="center" vertical="center" shrinkToFit="1"/>
      <protection hidden="1"/>
    </xf>
    <xf numFmtId="41" fontId="5" fillId="37" borderId="50" xfId="1" applyNumberFormat="1" applyFont="1" applyFill="1" applyBorder="1" applyAlignment="1" applyProtection="1">
      <alignment horizontal="center" vertical="center" shrinkToFit="1"/>
      <protection hidden="1"/>
    </xf>
    <xf numFmtId="41" fontId="5" fillId="37" borderId="65" xfId="1" applyNumberFormat="1" applyFont="1" applyFill="1" applyBorder="1" applyAlignment="1" applyProtection="1">
      <alignment horizontal="center" vertical="center" shrinkToFit="1"/>
      <protection hidden="1"/>
    </xf>
    <xf numFmtId="41" fontId="5" fillId="37" borderId="52" xfId="1" applyNumberFormat="1" applyFont="1" applyFill="1" applyBorder="1" applyAlignment="1" applyProtection="1">
      <alignment horizontal="center" vertical="center" shrinkToFit="1"/>
      <protection hidden="1"/>
    </xf>
    <xf numFmtId="41" fontId="40" fillId="0" borderId="69" xfId="0" applyNumberFormat="1" applyFont="1" applyBorder="1" applyAlignment="1" applyProtection="1">
      <alignment horizontal="center" vertical="center"/>
      <protection hidden="1"/>
    </xf>
    <xf numFmtId="41" fontId="40" fillId="0" borderId="88" xfId="0" applyNumberFormat="1" applyFont="1" applyBorder="1" applyAlignment="1" applyProtection="1">
      <alignment horizontal="center" vertical="center"/>
      <protection hidden="1"/>
    </xf>
    <xf numFmtId="41" fontId="19" fillId="40" borderId="64" xfId="0" applyNumberFormat="1" applyFont="1" applyFill="1" applyBorder="1" applyAlignment="1" applyProtection="1">
      <alignment horizontal="center" vertical="center"/>
      <protection hidden="1"/>
    </xf>
    <xf numFmtId="0" fontId="19" fillId="0" borderId="44" xfId="0" applyFont="1" applyBorder="1" applyAlignment="1" applyProtection="1">
      <alignment horizontal="center" vertical="center" wrapText="1"/>
      <protection hidden="1"/>
    </xf>
    <xf numFmtId="0" fontId="19" fillId="0" borderId="0" xfId="0" applyFont="1" applyBorder="1" applyAlignment="1" applyProtection="1">
      <alignment horizontal="center" vertical="center" wrapText="1"/>
      <protection hidden="1"/>
    </xf>
    <xf numFmtId="0" fontId="19" fillId="0" borderId="55" xfId="0" applyFont="1" applyBorder="1" applyAlignment="1" applyProtection="1">
      <alignment horizontal="center" vertical="center" wrapText="1"/>
      <protection hidden="1"/>
    </xf>
    <xf numFmtId="0" fontId="19" fillId="0" borderId="59" xfId="0" applyFont="1" applyBorder="1" applyAlignment="1" applyProtection="1">
      <alignment horizontal="center" vertical="center" wrapText="1"/>
      <protection hidden="1"/>
    </xf>
    <xf numFmtId="0" fontId="19" fillId="0" borderId="61" xfId="0" applyFont="1" applyBorder="1" applyAlignment="1" applyProtection="1">
      <alignment horizontal="center" vertical="center" wrapText="1"/>
      <protection hidden="1"/>
    </xf>
    <xf numFmtId="0" fontId="19" fillId="0" borderId="63" xfId="0" applyFont="1" applyBorder="1" applyAlignment="1" applyProtection="1">
      <alignment horizontal="left" vertical="center"/>
      <protection hidden="1"/>
    </xf>
    <xf numFmtId="0" fontId="19" fillId="0" borderId="64" xfId="0" applyFont="1" applyBorder="1" applyAlignment="1" applyProtection="1">
      <alignment horizontal="left" vertical="center"/>
      <protection hidden="1"/>
    </xf>
    <xf numFmtId="0" fontId="19" fillId="0" borderId="65" xfId="0" applyFont="1" applyBorder="1" applyAlignment="1" applyProtection="1">
      <alignment horizontal="left" vertical="center"/>
      <protection hidden="1"/>
    </xf>
    <xf numFmtId="41" fontId="5" fillId="0" borderId="63" xfId="1" applyNumberFormat="1" applyFont="1" applyFill="1" applyBorder="1" applyAlignment="1" applyProtection="1">
      <alignment horizontal="center" vertical="center" shrinkToFit="1"/>
      <protection hidden="1"/>
    </xf>
    <xf numFmtId="41" fontId="5" fillId="0" borderId="45" xfId="1" applyNumberFormat="1" applyFont="1" applyFill="1" applyBorder="1" applyAlignment="1" applyProtection="1">
      <alignment horizontal="center" vertical="center" shrinkToFit="1"/>
      <protection hidden="1"/>
    </xf>
    <xf numFmtId="41" fontId="5" fillId="0" borderId="64" xfId="1" applyNumberFormat="1" applyFont="1" applyFill="1" applyBorder="1" applyAlignment="1" applyProtection="1">
      <alignment horizontal="center" vertical="center" shrinkToFit="1"/>
      <protection hidden="1"/>
    </xf>
    <xf numFmtId="41" fontId="5" fillId="0" borderId="50" xfId="1" applyNumberFormat="1" applyFont="1" applyFill="1" applyBorder="1" applyAlignment="1" applyProtection="1">
      <alignment horizontal="center" vertical="center" shrinkToFit="1"/>
      <protection hidden="1"/>
    </xf>
    <xf numFmtId="41" fontId="5" fillId="0" borderId="65" xfId="1" applyNumberFormat="1" applyFont="1" applyFill="1" applyBorder="1" applyAlignment="1" applyProtection="1">
      <alignment horizontal="center" vertical="center" shrinkToFit="1"/>
      <protection hidden="1"/>
    </xf>
    <xf numFmtId="41" fontId="5" fillId="0" borderId="52" xfId="1" applyNumberFormat="1" applyFont="1" applyFill="1" applyBorder="1" applyAlignment="1" applyProtection="1">
      <alignment horizontal="center" vertical="center" shrinkToFit="1"/>
      <protection hidden="1"/>
    </xf>
    <xf numFmtId="0" fontId="40" fillId="39" borderId="45" xfId="0" applyFont="1" applyFill="1" applyBorder="1" applyAlignment="1" applyProtection="1">
      <alignment horizontal="center" vertical="center"/>
      <protection hidden="1"/>
    </xf>
    <xf numFmtId="0" fontId="40" fillId="39" borderId="46" xfId="0" applyFont="1" applyFill="1" applyBorder="1" applyAlignment="1" applyProtection="1">
      <alignment horizontal="center" vertical="center"/>
      <protection hidden="1"/>
    </xf>
    <xf numFmtId="0" fontId="40" fillId="39" borderId="47" xfId="0" applyFont="1" applyFill="1" applyBorder="1" applyAlignment="1" applyProtection="1">
      <alignment horizontal="center" vertical="center"/>
      <protection hidden="1"/>
    </xf>
    <xf numFmtId="0" fontId="40" fillId="39" borderId="50" xfId="0" applyFont="1" applyFill="1" applyBorder="1" applyAlignment="1" applyProtection="1">
      <alignment horizontal="center" vertical="center"/>
      <protection hidden="1"/>
    </xf>
    <xf numFmtId="0" fontId="40" fillId="39" borderId="51" xfId="0" applyFont="1" applyFill="1" applyBorder="1" applyAlignment="1" applyProtection="1">
      <alignment horizontal="center" vertical="center"/>
      <protection hidden="1"/>
    </xf>
    <xf numFmtId="0" fontId="40" fillId="39" borderId="38" xfId="0" applyFont="1" applyFill="1" applyBorder="1" applyAlignment="1" applyProtection="1">
      <alignment horizontal="center" vertical="center"/>
      <protection hidden="1"/>
    </xf>
    <xf numFmtId="0" fontId="19" fillId="39" borderId="52" xfId="0" applyFont="1" applyFill="1" applyBorder="1" applyAlignment="1" applyProtection="1">
      <alignment horizontal="center" vertical="center"/>
      <protection hidden="1"/>
    </xf>
    <xf numFmtId="0" fontId="19" fillId="39" borderId="53" xfId="0" applyFont="1" applyFill="1" applyBorder="1" applyAlignment="1" applyProtection="1">
      <alignment horizontal="center" vertical="center"/>
      <protection hidden="1"/>
    </xf>
    <xf numFmtId="0" fontId="19" fillId="39" borderId="54" xfId="0" applyFont="1" applyFill="1" applyBorder="1" applyAlignment="1" applyProtection="1">
      <alignment horizontal="center" vertical="center"/>
      <protection hidden="1"/>
    </xf>
    <xf numFmtId="0" fontId="40" fillId="0" borderId="86" xfId="0" applyFont="1" applyBorder="1" applyAlignment="1" applyProtection="1">
      <alignment horizontal="center" vertical="center" shrinkToFit="1"/>
      <protection hidden="1"/>
    </xf>
    <xf numFmtId="180" fontId="5" fillId="40" borderId="67" xfId="1" applyNumberFormat="1" applyFont="1" applyFill="1" applyBorder="1" applyAlignment="1" applyProtection="1">
      <alignment horizontal="center" vertical="center" shrinkToFit="1"/>
      <protection hidden="1"/>
    </xf>
    <xf numFmtId="180" fontId="5" fillId="0" borderId="67" xfId="1" applyNumberFormat="1" applyFont="1" applyFill="1" applyBorder="1" applyAlignment="1" applyProtection="1">
      <alignment horizontal="center" vertical="center" shrinkToFit="1"/>
      <protection hidden="1"/>
    </xf>
    <xf numFmtId="181" fontId="5" fillId="0" borderId="67" xfId="0" applyNumberFormat="1" applyFont="1" applyFill="1" applyBorder="1" applyAlignment="1" applyProtection="1">
      <alignment horizontal="center" vertical="center"/>
      <protection hidden="1"/>
    </xf>
    <xf numFmtId="181" fontId="5" fillId="0" borderId="68" xfId="0" applyNumberFormat="1" applyFont="1" applyFill="1" applyBorder="1" applyAlignment="1" applyProtection="1">
      <alignment horizontal="center" vertical="center"/>
      <protection hidden="1"/>
    </xf>
    <xf numFmtId="181" fontId="5" fillId="0" borderId="89" xfId="0" applyNumberFormat="1" applyFont="1" applyFill="1" applyBorder="1" applyAlignment="1" applyProtection="1">
      <alignment horizontal="center" vertical="center"/>
      <protection hidden="1"/>
    </xf>
    <xf numFmtId="181" fontId="5" fillId="0" borderId="90" xfId="0" applyNumberFormat="1" applyFont="1" applyFill="1" applyBorder="1" applyAlignment="1" applyProtection="1">
      <alignment horizontal="center" vertical="center"/>
      <protection hidden="1"/>
    </xf>
    <xf numFmtId="0" fontId="40" fillId="0" borderId="45" xfId="0" applyFont="1" applyBorder="1" applyAlignment="1" applyProtection="1">
      <alignment horizontal="center" vertical="center"/>
      <protection hidden="1"/>
    </xf>
    <xf numFmtId="0" fontId="40" fillId="0" borderId="46" xfId="0" applyFont="1" applyBorder="1" applyAlignment="1" applyProtection="1">
      <alignment horizontal="center" vertical="center"/>
      <protection hidden="1"/>
    </xf>
    <xf numFmtId="0" fontId="42" fillId="36" borderId="50" xfId="0" applyFont="1" applyFill="1" applyBorder="1" applyAlignment="1" applyProtection="1">
      <alignment horizontal="center" vertical="center"/>
      <protection hidden="1"/>
    </xf>
    <xf numFmtId="0" fontId="42" fillId="36" borderId="51" xfId="0" applyFont="1" applyFill="1" applyBorder="1" applyAlignment="1" applyProtection="1">
      <alignment horizontal="center" vertical="center"/>
      <protection hidden="1"/>
    </xf>
    <xf numFmtId="0" fontId="19" fillId="0" borderId="86" xfId="0" applyFont="1" applyBorder="1" applyAlignment="1" applyProtection="1">
      <alignment horizontal="center" vertical="center" shrinkToFit="1"/>
      <protection hidden="1"/>
    </xf>
    <xf numFmtId="0" fontId="19" fillId="0" borderId="66" xfId="0" applyFont="1" applyBorder="1" applyAlignment="1" applyProtection="1">
      <alignment horizontal="center" vertical="center" shrinkToFit="1"/>
      <protection hidden="1"/>
    </xf>
    <xf numFmtId="180" fontId="5" fillId="0" borderId="68" xfId="1" applyNumberFormat="1" applyFont="1" applyFill="1" applyBorder="1" applyAlignment="1" applyProtection="1">
      <alignment horizontal="center" vertical="center" shrinkToFit="1"/>
      <protection hidden="1"/>
    </xf>
    <xf numFmtId="0" fontId="40" fillId="0" borderId="50" xfId="0" applyFont="1" applyBorder="1" applyAlignment="1" applyProtection="1">
      <alignment horizontal="center" vertical="center"/>
      <protection hidden="1"/>
    </xf>
    <xf numFmtId="0" fontId="40" fillId="0" borderId="51" xfId="0" applyFont="1" applyBorder="1" applyAlignment="1" applyProtection="1">
      <alignment horizontal="center" vertical="center"/>
      <protection hidden="1"/>
    </xf>
    <xf numFmtId="0" fontId="40" fillId="0" borderId="38" xfId="0" applyFont="1" applyBorder="1" applyAlignment="1" applyProtection="1">
      <alignment horizontal="center" vertical="center"/>
      <protection hidden="1"/>
    </xf>
    <xf numFmtId="0" fontId="40" fillId="0" borderId="52" xfId="0" applyFont="1" applyBorder="1" applyAlignment="1" applyProtection="1">
      <alignment horizontal="left" vertical="center"/>
      <protection hidden="1"/>
    </xf>
    <xf numFmtId="0" fontId="40" fillId="0" borderId="53" xfId="0" applyFont="1" applyBorder="1" applyAlignment="1" applyProtection="1">
      <alignment horizontal="left" vertical="center"/>
      <protection hidden="1"/>
    </xf>
    <xf numFmtId="0" fontId="40" fillId="0" borderId="54" xfId="0" applyFont="1" applyBorder="1" applyAlignment="1" applyProtection="1">
      <alignment horizontal="left" vertical="center"/>
      <protection hidden="1"/>
    </xf>
    <xf numFmtId="0" fontId="40" fillId="0" borderId="44" xfId="0" applyFont="1" applyBorder="1" applyAlignment="1" applyProtection="1">
      <alignment horizontal="center" vertical="center" shrinkToFit="1"/>
      <protection hidden="1"/>
    </xf>
    <xf numFmtId="0" fontId="40" fillId="0" borderId="26" xfId="0" applyFont="1" applyBorder="1" applyAlignment="1" applyProtection="1">
      <alignment horizontal="center" vertical="center" shrinkToFit="1"/>
      <protection hidden="1"/>
    </xf>
    <xf numFmtId="41" fontId="40" fillId="0" borderId="50" xfId="0" applyNumberFormat="1" applyFont="1" applyBorder="1" applyAlignment="1" applyProtection="1">
      <alignment horizontal="center" vertical="center"/>
      <protection hidden="1"/>
    </xf>
    <xf numFmtId="41" fontId="40" fillId="0" borderId="51" xfId="0" applyNumberFormat="1" applyFont="1" applyBorder="1" applyAlignment="1" applyProtection="1">
      <alignment horizontal="center" vertical="center"/>
      <protection hidden="1"/>
    </xf>
    <xf numFmtId="0" fontId="40" fillId="37" borderId="60" xfId="0" applyFont="1" applyFill="1" applyBorder="1" applyAlignment="1" applyProtection="1">
      <alignment horizontal="center" vertical="center" wrapText="1" shrinkToFit="1"/>
      <protection hidden="1"/>
    </xf>
    <xf numFmtId="0" fontId="40" fillId="37" borderId="44" xfId="0" applyFont="1" applyFill="1" applyBorder="1" applyAlignment="1" applyProtection="1">
      <alignment horizontal="center" vertical="center" wrapText="1" shrinkToFit="1"/>
      <protection hidden="1"/>
    </xf>
    <xf numFmtId="0" fontId="40" fillId="37" borderId="55" xfId="0" applyFont="1" applyFill="1" applyBorder="1" applyAlignment="1" applyProtection="1">
      <alignment horizontal="center" vertical="center" wrapText="1" shrinkToFit="1"/>
      <protection hidden="1"/>
    </xf>
    <xf numFmtId="0" fontId="40" fillId="37" borderId="36" xfId="0" applyFont="1" applyFill="1" applyBorder="1" applyAlignment="1" applyProtection="1">
      <alignment horizontal="center" vertical="center" wrapText="1" shrinkToFit="1"/>
      <protection hidden="1"/>
    </xf>
    <xf numFmtId="0" fontId="40" fillId="37" borderId="37" xfId="0" applyFont="1" applyFill="1" applyBorder="1" applyAlignment="1" applyProtection="1">
      <alignment horizontal="center" vertical="center" wrapText="1" shrinkToFit="1"/>
      <protection hidden="1"/>
    </xf>
    <xf numFmtId="0" fontId="40" fillId="37" borderId="56" xfId="0" applyFont="1" applyFill="1" applyBorder="1" applyAlignment="1" applyProtection="1">
      <alignment horizontal="center" vertical="center" wrapText="1" shrinkToFit="1"/>
      <protection hidden="1"/>
    </xf>
    <xf numFmtId="41" fontId="19" fillId="37" borderId="50" xfId="1" applyFont="1" applyFill="1" applyBorder="1" applyAlignment="1" applyProtection="1">
      <alignment horizontal="center" vertical="center" shrinkToFit="1"/>
      <protection hidden="1"/>
    </xf>
    <xf numFmtId="41" fontId="19" fillId="37" borderId="51" xfId="1" applyFont="1" applyFill="1" applyBorder="1" applyAlignment="1" applyProtection="1">
      <alignment horizontal="center" vertical="center" shrinkToFit="1"/>
      <protection hidden="1"/>
    </xf>
    <xf numFmtId="41" fontId="19" fillId="37" borderId="38" xfId="1" applyFont="1" applyFill="1" applyBorder="1" applyAlignment="1" applyProtection="1">
      <alignment horizontal="center" vertical="center" shrinkToFit="1"/>
      <protection hidden="1"/>
    </xf>
    <xf numFmtId="41" fontId="40" fillId="37" borderId="50" xfId="1" applyFont="1" applyFill="1" applyBorder="1" applyAlignment="1" applyProtection="1">
      <alignment horizontal="center" vertical="center" shrinkToFit="1"/>
      <protection hidden="1"/>
    </xf>
    <xf numFmtId="41" fontId="40" fillId="37" borderId="51" xfId="1" applyFont="1" applyFill="1" applyBorder="1" applyAlignment="1" applyProtection="1">
      <alignment horizontal="center" vertical="center" shrinkToFit="1"/>
      <protection hidden="1"/>
    </xf>
    <xf numFmtId="41" fontId="40" fillId="37" borderId="38" xfId="1" applyFont="1" applyFill="1" applyBorder="1" applyAlignment="1" applyProtection="1">
      <alignment horizontal="center" vertical="center" shrinkToFit="1"/>
      <protection hidden="1"/>
    </xf>
    <xf numFmtId="188" fontId="40" fillId="37" borderId="70" xfId="0" applyNumberFormat="1" applyFont="1" applyFill="1" applyBorder="1" applyAlignment="1" applyProtection="1">
      <alignment horizontal="center" vertical="center" wrapText="1"/>
      <protection hidden="1"/>
    </xf>
    <xf numFmtId="188" fontId="40" fillId="37" borderId="57" xfId="0" applyNumberFormat="1" applyFont="1" applyFill="1" applyBorder="1" applyAlignment="1" applyProtection="1">
      <alignment horizontal="center" vertical="center" wrapText="1"/>
      <protection hidden="1"/>
    </xf>
    <xf numFmtId="188" fontId="40" fillId="37" borderId="71" xfId="0" applyNumberFormat="1" applyFont="1" applyFill="1" applyBorder="1" applyAlignment="1" applyProtection="1">
      <alignment horizontal="center" vertical="center" wrapText="1"/>
      <protection hidden="1"/>
    </xf>
    <xf numFmtId="188" fontId="40" fillId="37" borderId="0" xfId="0" applyNumberFormat="1" applyFont="1" applyFill="1" applyBorder="1" applyAlignment="1" applyProtection="1">
      <alignment horizontal="center" vertical="center" wrapText="1"/>
      <protection hidden="1"/>
    </xf>
    <xf numFmtId="188" fontId="40" fillId="37" borderId="62" xfId="0" applyNumberFormat="1" applyFont="1" applyFill="1" applyBorder="1" applyAlignment="1" applyProtection="1">
      <alignment horizontal="center" vertical="center" wrapText="1"/>
      <protection hidden="1"/>
    </xf>
    <xf numFmtId="188" fontId="40" fillId="37" borderId="26" xfId="0" applyNumberFormat="1" applyFont="1" applyFill="1" applyBorder="1" applyAlignment="1" applyProtection="1">
      <alignment horizontal="center" vertical="center" wrapText="1"/>
      <protection hidden="1"/>
    </xf>
    <xf numFmtId="0" fontId="40" fillId="37" borderId="60" xfId="0" applyFont="1" applyFill="1" applyBorder="1" applyAlignment="1" applyProtection="1">
      <alignment horizontal="center" vertical="center" wrapText="1"/>
      <protection hidden="1"/>
    </xf>
    <xf numFmtId="0" fontId="40" fillId="37" borderId="44" xfId="0" applyFont="1" applyFill="1" applyBorder="1" applyAlignment="1" applyProtection="1">
      <alignment horizontal="center" vertical="center" wrapText="1"/>
      <protection hidden="1"/>
    </xf>
    <xf numFmtId="0" fontId="40" fillId="37" borderId="36" xfId="0" applyFont="1" applyFill="1" applyBorder="1" applyAlignment="1" applyProtection="1">
      <alignment horizontal="center" vertical="center" wrapText="1"/>
      <protection hidden="1"/>
    </xf>
    <xf numFmtId="0" fontId="40" fillId="37" borderId="37" xfId="0" applyFont="1" applyFill="1" applyBorder="1" applyAlignment="1" applyProtection="1">
      <alignment horizontal="center" vertical="center" wrapText="1"/>
      <protection hidden="1"/>
    </xf>
    <xf numFmtId="41" fontId="40" fillId="37" borderId="70" xfId="0" applyNumberFormat="1" applyFont="1" applyFill="1" applyBorder="1" applyAlignment="1" applyProtection="1">
      <alignment horizontal="center" vertical="center"/>
      <protection hidden="1"/>
    </xf>
    <xf numFmtId="41" fontId="40" fillId="37" borderId="57" xfId="0" applyNumberFormat="1" applyFont="1" applyFill="1" applyBorder="1" applyAlignment="1" applyProtection="1">
      <alignment horizontal="center" vertical="center"/>
      <protection hidden="1"/>
    </xf>
    <xf numFmtId="41" fontId="40" fillId="37" borderId="58" xfId="0" applyNumberFormat="1" applyFont="1" applyFill="1" applyBorder="1" applyAlignment="1" applyProtection="1">
      <alignment horizontal="center" vertical="center"/>
      <protection hidden="1"/>
    </xf>
    <xf numFmtId="41" fontId="40" fillId="37" borderId="71" xfId="0" applyNumberFormat="1" applyFont="1" applyFill="1" applyBorder="1" applyAlignment="1" applyProtection="1">
      <alignment horizontal="center" vertical="center"/>
      <protection hidden="1"/>
    </xf>
    <xf numFmtId="41" fontId="40" fillId="37" borderId="0" xfId="0" applyNumberFormat="1" applyFont="1" applyFill="1" applyBorder="1" applyAlignment="1" applyProtection="1">
      <alignment horizontal="center" vertical="center"/>
      <protection hidden="1"/>
    </xf>
    <xf numFmtId="41" fontId="40" fillId="37" borderId="59" xfId="0" applyNumberFormat="1" applyFont="1" applyFill="1" applyBorder="1" applyAlignment="1" applyProtection="1">
      <alignment horizontal="center" vertical="center"/>
      <protection hidden="1"/>
    </xf>
    <xf numFmtId="41" fontId="40" fillId="37" borderId="62" xfId="0" applyNumberFormat="1" applyFont="1" applyFill="1" applyBorder="1" applyAlignment="1" applyProtection="1">
      <alignment horizontal="center" vertical="center"/>
      <protection hidden="1"/>
    </xf>
    <xf numFmtId="41" fontId="40" fillId="37" borderId="26" xfId="0" applyNumberFormat="1" applyFont="1" applyFill="1" applyBorder="1" applyAlignment="1" applyProtection="1">
      <alignment horizontal="center" vertical="center"/>
      <protection hidden="1"/>
    </xf>
    <xf numFmtId="41" fontId="40" fillId="37" borderId="61" xfId="0" applyNumberFormat="1" applyFont="1" applyFill="1" applyBorder="1" applyAlignment="1" applyProtection="1">
      <alignment horizontal="center" vertical="center"/>
      <protection hidden="1"/>
    </xf>
    <xf numFmtId="41" fontId="40" fillId="37" borderId="45" xfId="0" applyNumberFormat="1" applyFont="1" applyFill="1" applyBorder="1" applyAlignment="1" applyProtection="1">
      <alignment horizontal="center" vertical="center" shrinkToFit="1"/>
      <protection hidden="1"/>
    </xf>
    <xf numFmtId="41" fontId="40" fillId="37" borderId="50" xfId="1" applyNumberFormat="1" applyFont="1" applyFill="1" applyBorder="1" applyAlignment="1" applyProtection="1">
      <alignment horizontal="center" vertical="center" shrinkToFit="1"/>
      <protection hidden="1"/>
    </xf>
    <xf numFmtId="41" fontId="40" fillId="37" borderId="64" xfId="0" applyNumberFormat="1" applyFont="1" applyFill="1" applyBorder="1" applyAlignment="1" applyProtection="1">
      <alignment horizontal="center" vertical="center" shrinkToFit="1"/>
      <protection hidden="1"/>
    </xf>
    <xf numFmtId="41" fontId="40" fillId="37" borderId="50" xfId="0" applyNumberFormat="1" applyFont="1" applyFill="1" applyBorder="1" applyAlignment="1" applyProtection="1">
      <alignment horizontal="center" vertical="center" shrinkToFit="1"/>
      <protection hidden="1"/>
    </xf>
    <xf numFmtId="0" fontId="43" fillId="0" borderId="26" xfId="0" applyFont="1" applyFill="1" applyBorder="1" applyAlignment="1" applyProtection="1">
      <alignment horizontal="center" vertical="center"/>
      <protection hidden="1"/>
    </xf>
    <xf numFmtId="0" fontId="44" fillId="0" borderId="26" xfId="0" applyFont="1" applyFill="1" applyBorder="1" applyAlignment="1" applyProtection="1">
      <alignment horizontal="center" vertical="center"/>
      <protection hidden="1"/>
    </xf>
    <xf numFmtId="41" fontId="19" fillId="37" borderId="52" xfId="1" applyFont="1" applyFill="1" applyBorder="1" applyAlignment="1" applyProtection="1">
      <alignment horizontal="center" vertical="center" shrinkToFit="1"/>
      <protection hidden="1"/>
    </xf>
    <xf numFmtId="41" fontId="19" fillId="37" borderId="53" xfId="1" applyFont="1" applyFill="1" applyBorder="1" applyAlignment="1" applyProtection="1">
      <alignment horizontal="center" vertical="center" shrinkToFit="1"/>
      <protection hidden="1"/>
    </xf>
    <xf numFmtId="41" fontId="19" fillId="37" borderId="54" xfId="1" applyFont="1" applyFill="1" applyBorder="1" applyAlignment="1" applyProtection="1">
      <alignment horizontal="center" vertical="center" shrinkToFit="1"/>
      <protection hidden="1"/>
    </xf>
    <xf numFmtId="0" fontId="19" fillId="0" borderId="26" xfId="0" applyFont="1" applyBorder="1" applyAlignment="1" applyProtection="1">
      <alignment horizontal="center" vertical="center" wrapText="1"/>
      <protection hidden="1"/>
    </xf>
    <xf numFmtId="0" fontId="19" fillId="37" borderId="60" xfId="0" applyFont="1" applyFill="1" applyBorder="1" applyAlignment="1" applyProtection="1">
      <alignment horizontal="center" vertical="center" shrinkToFit="1"/>
      <protection hidden="1"/>
    </xf>
    <xf numFmtId="0" fontId="19" fillId="37" borderId="55" xfId="0" applyFont="1" applyFill="1" applyBorder="1" applyAlignment="1" applyProtection="1">
      <alignment horizontal="center" vertical="center" shrinkToFit="1"/>
      <protection hidden="1"/>
    </xf>
    <xf numFmtId="0" fontId="19" fillId="37" borderId="36" xfId="0" applyFont="1" applyFill="1" applyBorder="1" applyAlignment="1" applyProtection="1">
      <alignment horizontal="center" vertical="center" shrinkToFit="1"/>
      <protection hidden="1"/>
    </xf>
    <xf numFmtId="0" fontId="19" fillId="37" borderId="56" xfId="0" applyFont="1" applyFill="1" applyBorder="1" applyAlignment="1" applyProtection="1">
      <alignment horizontal="center" vertical="center" shrinkToFit="1"/>
      <protection hidden="1"/>
    </xf>
    <xf numFmtId="0" fontId="19" fillId="37" borderId="45" xfId="0" applyFont="1" applyFill="1" applyBorder="1" applyAlignment="1" applyProtection="1">
      <alignment horizontal="center" vertical="center" shrinkToFit="1"/>
      <protection hidden="1"/>
    </xf>
    <xf numFmtId="0" fontId="19" fillId="37" borderId="46" xfId="0" applyFont="1" applyFill="1" applyBorder="1" applyAlignment="1" applyProtection="1">
      <alignment horizontal="center" vertical="center" shrinkToFit="1"/>
      <protection hidden="1"/>
    </xf>
    <xf numFmtId="0" fontId="19" fillId="37" borderId="47" xfId="0" applyFont="1" applyFill="1" applyBorder="1" applyAlignment="1" applyProtection="1">
      <alignment horizontal="center" vertical="center" shrinkToFit="1"/>
      <protection hidden="1"/>
    </xf>
    <xf numFmtId="0" fontId="19" fillId="37" borderId="50" xfId="0" applyFont="1" applyFill="1" applyBorder="1" applyAlignment="1" applyProtection="1">
      <alignment horizontal="center" vertical="center" shrinkToFit="1"/>
      <protection hidden="1"/>
    </xf>
    <xf numFmtId="0" fontId="19" fillId="37" borderId="51" xfId="0" applyFont="1" applyFill="1" applyBorder="1" applyAlignment="1" applyProtection="1">
      <alignment horizontal="center" vertical="center" shrinkToFit="1"/>
      <protection hidden="1"/>
    </xf>
    <xf numFmtId="0" fontId="19" fillId="37" borderId="38" xfId="0" applyFont="1" applyFill="1" applyBorder="1" applyAlignment="1" applyProtection="1">
      <alignment horizontal="center" vertical="center" shrinkToFit="1"/>
      <protection hidden="1"/>
    </xf>
    <xf numFmtId="0" fontId="40" fillId="37" borderId="50" xfId="0" applyFont="1" applyFill="1" applyBorder="1" applyAlignment="1" applyProtection="1">
      <alignment horizontal="center" vertical="center" shrinkToFit="1"/>
      <protection hidden="1"/>
    </xf>
    <xf numFmtId="0" fontId="40" fillId="37" borderId="51" xfId="0" applyFont="1" applyFill="1" applyBorder="1" applyAlignment="1" applyProtection="1">
      <alignment horizontal="center" vertical="center" shrinkToFit="1"/>
      <protection hidden="1"/>
    </xf>
    <xf numFmtId="0" fontId="40" fillId="37" borderId="38" xfId="0" applyFont="1" applyFill="1" applyBorder="1" applyAlignment="1" applyProtection="1">
      <alignment horizontal="center" vertical="center" shrinkToFit="1"/>
      <protection hidden="1"/>
    </xf>
    <xf numFmtId="41" fontId="40" fillId="37" borderId="52" xfId="1" applyFont="1" applyFill="1" applyBorder="1" applyAlignment="1" applyProtection="1">
      <alignment horizontal="center" vertical="center" shrinkToFit="1"/>
      <protection hidden="1"/>
    </xf>
    <xf numFmtId="41" fontId="40" fillId="37" borderId="53" xfId="1" applyFont="1" applyFill="1" applyBorder="1" applyAlignment="1" applyProtection="1">
      <alignment horizontal="center" vertical="center" shrinkToFit="1"/>
      <protection hidden="1"/>
    </xf>
    <xf numFmtId="41" fontId="40" fillId="37" borderId="54" xfId="1" applyFont="1" applyFill="1" applyBorder="1" applyAlignment="1" applyProtection="1">
      <alignment horizontal="center" vertical="center" shrinkToFit="1"/>
      <protection hidden="1"/>
    </xf>
    <xf numFmtId="41" fontId="19" fillId="37" borderId="70" xfId="0" applyNumberFormat="1" applyFont="1" applyFill="1" applyBorder="1" applyAlignment="1" applyProtection="1">
      <alignment horizontal="center" vertical="center"/>
      <protection hidden="1"/>
    </xf>
    <xf numFmtId="41" fontId="19" fillId="37" borderId="58" xfId="0" applyNumberFormat="1" applyFont="1" applyFill="1" applyBorder="1" applyAlignment="1" applyProtection="1">
      <alignment horizontal="center" vertical="center"/>
      <protection hidden="1"/>
    </xf>
    <xf numFmtId="41" fontId="19" fillId="37" borderId="71" xfId="0" applyNumberFormat="1" applyFont="1" applyFill="1" applyBorder="1" applyAlignment="1" applyProtection="1">
      <alignment horizontal="center" vertical="center"/>
      <protection hidden="1"/>
    </xf>
    <xf numFmtId="41" fontId="19" fillId="37" borderId="59" xfId="0" applyNumberFormat="1" applyFont="1" applyFill="1" applyBorder="1" applyAlignment="1" applyProtection="1">
      <alignment horizontal="center" vertical="center"/>
      <protection hidden="1"/>
    </xf>
    <xf numFmtId="41" fontId="19" fillId="37" borderId="62" xfId="0" applyNumberFormat="1" applyFont="1" applyFill="1" applyBorder="1" applyAlignment="1" applyProtection="1">
      <alignment horizontal="center" vertical="center"/>
      <protection hidden="1"/>
    </xf>
    <xf numFmtId="41" fontId="19" fillId="37" borderId="61" xfId="0" applyNumberFormat="1" applyFont="1" applyFill="1" applyBorder="1" applyAlignment="1" applyProtection="1">
      <alignment horizontal="center" vertical="center"/>
      <protection hidden="1"/>
    </xf>
    <xf numFmtId="14" fontId="40" fillId="37" borderId="50" xfId="1" applyNumberFormat="1" applyFont="1" applyFill="1" applyBorder="1" applyAlignment="1" applyProtection="1">
      <alignment horizontal="center" vertical="center" shrinkToFit="1"/>
      <protection hidden="1"/>
    </xf>
    <xf numFmtId="14" fontId="40" fillId="37" borderId="38" xfId="1" applyNumberFormat="1" applyFont="1" applyFill="1" applyBorder="1" applyAlignment="1" applyProtection="1">
      <alignment horizontal="center" vertical="center" shrinkToFit="1"/>
      <protection hidden="1"/>
    </xf>
    <xf numFmtId="0" fontId="40" fillId="0" borderId="0" xfId="0" applyFont="1" applyFill="1" applyBorder="1" applyAlignment="1" applyProtection="1">
      <alignment horizontal="right" vertical="center"/>
      <protection hidden="1"/>
    </xf>
    <xf numFmtId="186" fontId="19" fillId="0" borderId="0" xfId="0" applyNumberFormat="1" applyFont="1" applyFill="1" applyBorder="1" applyAlignment="1" applyProtection="1">
      <alignment horizontal="left" vertical="center"/>
      <protection hidden="1"/>
    </xf>
    <xf numFmtId="0" fontId="40" fillId="0" borderId="0" xfId="0" applyFont="1" applyFill="1" applyBorder="1" applyAlignment="1" applyProtection="1">
      <alignment horizontal="center" vertical="center"/>
      <protection hidden="1"/>
    </xf>
    <xf numFmtId="0" fontId="42" fillId="0" borderId="0" xfId="0" applyFont="1" applyFill="1" applyBorder="1" applyAlignment="1" applyProtection="1">
      <alignment horizontal="left" vertical="center"/>
      <protection hidden="1"/>
    </xf>
    <xf numFmtId="0" fontId="40" fillId="0" borderId="0" xfId="0" applyFont="1" applyFill="1" applyBorder="1" applyAlignment="1" applyProtection="1">
      <alignment horizontal="center"/>
      <protection hidden="1"/>
    </xf>
    <xf numFmtId="0" fontId="18" fillId="37" borderId="37" xfId="0" applyFont="1" applyFill="1" applyBorder="1" applyAlignment="1" applyProtection="1">
      <alignment horizontal="center" vertical="center"/>
      <protection hidden="1"/>
    </xf>
    <xf numFmtId="0" fontId="18" fillId="37" borderId="56" xfId="0" applyFont="1" applyFill="1" applyBorder="1" applyAlignment="1" applyProtection="1">
      <alignment horizontal="center" vertical="center"/>
      <protection hidden="1"/>
    </xf>
    <xf numFmtId="0" fontId="18" fillId="37" borderId="51" xfId="0" applyFont="1" applyFill="1" applyBorder="1" applyAlignment="1" applyProtection="1">
      <alignment horizontal="left" vertical="center"/>
      <protection hidden="1"/>
    </xf>
    <xf numFmtId="0" fontId="18" fillId="37" borderId="38" xfId="0" applyFont="1" applyFill="1" applyBorder="1" applyAlignment="1" applyProtection="1">
      <alignment horizontal="left" vertical="center"/>
      <protection hidden="1"/>
    </xf>
    <xf numFmtId="41" fontId="5" fillId="37" borderId="50" xfId="1" applyNumberFormat="1" applyFont="1" applyFill="1" applyBorder="1" applyAlignment="1" applyProtection="1">
      <alignment horizontal="center" vertical="center"/>
      <protection hidden="1"/>
    </xf>
    <xf numFmtId="41" fontId="5" fillId="37" borderId="51" xfId="1" applyNumberFormat="1" applyFont="1" applyFill="1" applyBorder="1" applyAlignment="1" applyProtection="1">
      <alignment horizontal="center" vertical="center"/>
      <protection hidden="1"/>
    </xf>
    <xf numFmtId="41" fontId="5" fillId="37" borderId="52" xfId="1" applyNumberFormat="1" applyFont="1" applyFill="1" applyBorder="1" applyAlignment="1" applyProtection="1">
      <alignment horizontal="center" vertical="center"/>
      <protection hidden="1"/>
    </xf>
    <xf numFmtId="41" fontId="5" fillId="37" borderId="53" xfId="1" applyNumberFormat="1" applyFont="1" applyFill="1" applyBorder="1" applyAlignment="1" applyProtection="1">
      <alignment horizontal="center" vertical="center"/>
      <protection hidden="1"/>
    </xf>
    <xf numFmtId="0" fontId="5" fillId="37" borderId="36" xfId="0" applyFont="1" applyFill="1" applyBorder="1" applyAlignment="1" applyProtection="1">
      <alignment horizontal="center" vertical="center"/>
      <protection hidden="1"/>
    </xf>
    <xf numFmtId="0" fontId="5" fillId="37" borderId="37" xfId="0" applyFont="1" applyFill="1" applyBorder="1" applyAlignment="1" applyProtection="1">
      <alignment horizontal="center" vertical="center"/>
      <protection hidden="1"/>
    </xf>
    <xf numFmtId="0" fontId="5" fillId="37" borderId="56" xfId="0" applyFont="1" applyFill="1" applyBorder="1" applyAlignment="1" applyProtection="1">
      <alignment horizontal="center" vertical="center"/>
      <protection hidden="1"/>
    </xf>
    <xf numFmtId="41" fontId="5" fillId="37" borderId="50" xfId="1" applyNumberFormat="1" applyFont="1" applyFill="1" applyBorder="1" applyAlignment="1" applyProtection="1">
      <alignment horizontal="right" vertical="center"/>
      <protection hidden="1"/>
    </xf>
    <xf numFmtId="41" fontId="5" fillId="37" borderId="51" xfId="1" applyNumberFormat="1" applyFont="1" applyFill="1" applyBorder="1" applyAlignment="1" applyProtection="1">
      <alignment horizontal="right" vertical="center"/>
      <protection hidden="1"/>
    </xf>
    <xf numFmtId="41" fontId="5" fillId="37" borderId="38" xfId="1" applyNumberFormat="1" applyFont="1" applyFill="1" applyBorder="1" applyAlignment="1" applyProtection="1">
      <alignment horizontal="right" vertical="center"/>
      <protection hidden="1"/>
    </xf>
    <xf numFmtId="41" fontId="5" fillId="37" borderId="52" xfId="1" applyNumberFormat="1" applyFont="1" applyFill="1" applyBorder="1" applyAlignment="1" applyProtection="1">
      <alignment horizontal="right" vertical="center"/>
      <protection hidden="1"/>
    </xf>
    <xf numFmtId="41" fontId="5" fillId="37" borderId="53" xfId="1" applyNumberFormat="1" applyFont="1" applyFill="1" applyBorder="1" applyAlignment="1" applyProtection="1">
      <alignment horizontal="right" vertical="center"/>
      <protection hidden="1"/>
    </xf>
    <xf numFmtId="41" fontId="5" fillId="37" borderId="54" xfId="1" applyNumberFormat="1" applyFont="1" applyFill="1" applyBorder="1" applyAlignment="1" applyProtection="1">
      <alignment horizontal="right" vertical="center"/>
      <protection hidden="1"/>
    </xf>
    <xf numFmtId="0" fontId="18" fillId="37" borderId="53" xfId="0" applyFont="1" applyFill="1" applyBorder="1" applyAlignment="1" applyProtection="1">
      <alignment horizontal="left" vertical="center"/>
      <protection hidden="1"/>
    </xf>
    <xf numFmtId="0" fontId="18" fillId="37" borderId="54" xfId="0" applyFont="1" applyFill="1" applyBorder="1" applyAlignment="1" applyProtection="1">
      <alignment horizontal="left" vertical="center"/>
      <protection hidden="1"/>
    </xf>
    <xf numFmtId="0" fontId="40" fillId="0" borderId="44" xfId="0" applyFont="1" applyBorder="1" applyAlignment="1" applyProtection="1">
      <alignment horizontal="left" vertical="center" wrapText="1"/>
      <protection hidden="1"/>
    </xf>
    <xf numFmtId="0" fontId="40" fillId="0" borderId="44" xfId="0" applyFont="1" applyBorder="1" applyAlignment="1" applyProtection="1">
      <alignment horizontal="left" vertical="center"/>
      <protection hidden="1"/>
    </xf>
    <xf numFmtId="0" fontId="40" fillId="0" borderId="69" xfId="0" applyFont="1" applyBorder="1" applyAlignment="1" applyProtection="1">
      <alignment horizontal="center" vertical="center" wrapText="1"/>
      <protection hidden="1"/>
    </xf>
    <xf numFmtId="0" fontId="40" fillId="0" borderId="63" xfId="0" applyFont="1" applyBorder="1" applyAlignment="1" applyProtection="1">
      <alignment vertical="center"/>
      <protection hidden="1"/>
    </xf>
    <xf numFmtId="0" fontId="40" fillId="0" borderId="64" xfId="0" applyFont="1" applyBorder="1" applyAlignment="1" applyProtection="1">
      <alignment vertical="center"/>
      <protection hidden="1"/>
    </xf>
    <xf numFmtId="0" fontId="40" fillId="0" borderId="65" xfId="0" applyFont="1" applyBorder="1" applyAlignment="1" applyProtection="1">
      <alignment vertical="center"/>
      <protection hidden="1"/>
    </xf>
    <xf numFmtId="0" fontId="40" fillId="0" borderId="63" xfId="0" applyFont="1" applyBorder="1" applyAlignment="1" applyProtection="1">
      <alignment horizontal="left" vertical="center"/>
      <protection hidden="1"/>
    </xf>
    <xf numFmtId="0" fontId="40" fillId="0" borderId="65" xfId="0" applyFont="1" applyBorder="1" applyAlignment="1" applyProtection="1">
      <alignment horizontal="left" vertical="center"/>
      <protection hidden="1"/>
    </xf>
    <xf numFmtId="41" fontId="40" fillId="0" borderId="63" xfId="1" applyNumberFormat="1" applyFont="1" applyBorder="1" applyAlignment="1" applyProtection="1">
      <alignment horizontal="right" vertical="center"/>
      <protection hidden="1"/>
    </xf>
    <xf numFmtId="41" fontId="40" fillId="0" borderId="45" xfId="1" applyNumberFormat="1" applyFont="1" applyBorder="1" applyAlignment="1" applyProtection="1">
      <alignment horizontal="right" vertical="center"/>
      <protection hidden="1"/>
    </xf>
    <xf numFmtId="41" fontId="40" fillId="0" borderId="64" xfId="1" applyNumberFormat="1" applyFont="1" applyBorder="1" applyAlignment="1" applyProtection="1">
      <alignment horizontal="right" vertical="center"/>
      <protection hidden="1"/>
    </xf>
    <xf numFmtId="41" fontId="40" fillId="0" borderId="50" xfId="1" applyNumberFormat="1" applyFont="1" applyBorder="1" applyAlignment="1" applyProtection="1">
      <alignment horizontal="right" vertical="center"/>
      <protection hidden="1"/>
    </xf>
    <xf numFmtId="41" fontId="40" fillId="0" borderId="64" xfId="1" applyNumberFormat="1" applyFont="1" applyFill="1" applyBorder="1" applyAlignment="1" applyProtection="1">
      <alignment horizontal="right" vertical="center"/>
      <protection hidden="1"/>
    </xf>
    <xf numFmtId="41" fontId="40" fillId="0" borderId="50" xfId="1" applyNumberFormat="1" applyFont="1" applyFill="1" applyBorder="1" applyAlignment="1" applyProtection="1">
      <alignment horizontal="right" vertical="center"/>
      <protection hidden="1"/>
    </xf>
    <xf numFmtId="41" fontId="40" fillId="0" borderId="65" xfId="1" applyNumberFormat="1" applyFont="1" applyBorder="1" applyAlignment="1" applyProtection="1">
      <alignment horizontal="right" vertical="center"/>
      <protection hidden="1"/>
    </xf>
    <xf numFmtId="41" fontId="40" fillId="0" borderId="52" xfId="1" applyNumberFormat="1" applyFont="1" applyBorder="1" applyAlignment="1" applyProtection="1">
      <alignment horizontal="right" vertical="center"/>
      <protection hidden="1"/>
    </xf>
    <xf numFmtId="0" fontId="19" fillId="0" borderId="67" xfId="0" applyFont="1" applyBorder="1" applyAlignment="1" applyProtection="1">
      <alignment horizontal="center" vertical="center"/>
      <protection hidden="1"/>
    </xf>
    <xf numFmtId="0" fontId="19" fillId="0" borderId="87" xfId="0" applyFont="1" applyBorder="1" applyAlignment="1" applyProtection="1">
      <alignment horizontal="center" vertical="center"/>
      <protection hidden="1"/>
    </xf>
    <xf numFmtId="0" fontId="19" fillId="0" borderId="86" xfId="0" applyFont="1" applyBorder="1" applyAlignment="1" applyProtection="1">
      <alignment horizontal="center" vertical="center"/>
      <protection hidden="1"/>
    </xf>
    <xf numFmtId="0" fontId="19" fillId="0" borderId="67" xfId="0" applyFont="1" applyBorder="1" applyAlignment="1" applyProtection="1">
      <alignment horizontal="left" vertical="center"/>
      <protection hidden="1"/>
    </xf>
    <xf numFmtId="14" fontId="19" fillId="0" borderId="67" xfId="0" applyNumberFormat="1" applyFont="1" applyFill="1" applyBorder="1" applyAlignment="1" applyProtection="1">
      <alignment horizontal="center" vertical="center"/>
      <protection hidden="1"/>
    </xf>
    <xf numFmtId="14" fontId="19" fillId="40" borderId="87" xfId="0" applyNumberFormat="1" applyFont="1" applyFill="1" applyBorder="1" applyAlignment="1" applyProtection="1">
      <alignment horizontal="center" vertical="center"/>
      <protection hidden="1"/>
    </xf>
    <xf numFmtId="14" fontId="19" fillId="0" borderId="87" xfId="0" applyNumberFormat="1" applyFont="1" applyFill="1" applyBorder="1" applyAlignment="1" applyProtection="1">
      <alignment horizontal="center" vertical="center"/>
      <protection hidden="1"/>
    </xf>
    <xf numFmtId="14" fontId="19" fillId="40" borderId="67" xfId="0" applyNumberFormat="1" applyFont="1" applyFill="1" applyBorder="1" applyAlignment="1" applyProtection="1">
      <alignment horizontal="center" vertical="center"/>
      <protection hidden="1"/>
    </xf>
    <xf numFmtId="0" fontId="19" fillId="0" borderId="87" xfId="0" applyFont="1" applyBorder="1" applyAlignment="1" applyProtection="1">
      <alignment horizontal="left" vertical="center"/>
      <protection hidden="1"/>
    </xf>
    <xf numFmtId="180" fontId="5" fillId="0" borderId="87" xfId="1" applyNumberFormat="1" applyFont="1" applyFill="1" applyBorder="1" applyAlignment="1" applyProtection="1">
      <alignment horizontal="center" vertical="center" shrinkToFit="1"/>
      <protection hidden="1"/>
    </xf>
    <xf numFmtId="180" fontId="5" fillId="0" borderId="80" xfId="1" applyNumberFormat="1" applyFont="1" applyFill="1" applyBorder="1" applyAlignment="1" applyProtection="1">
      <alignment horizontal="center" vertical="center" shrinkToFit="1"/>
      <protection hidden="1"/>
    </xf>
    <xf numFmtId="181" fontId="40" fillId="0" borderId="67" xfId="0" applyNumberFormat="1" applyFont="1" applyFill="1" applyBorder="1" applyAlignment="1" applyProtection="1">
      <alignment horizontal="center" vertical="center"/>
      <protection hidden="1"/>
    </xf>
    <xf numFmtId="14" fontId="40" fillId="0" borderId="67" xfId="0" applyNumberFormat="1" applyFont="1" applyFill="1" applyBorder="1" applyAlignment="1" applyProtection="1">
      <alignment horizontal="center" vertical="center"/>
      <protection hidden="1"/>
    </xf>
    <xf numFmtId="181" fontId="40" fillId="40" borderId="67" xfId="0" applyNumberFormat="1" applyFont="1" applyFill="1" applyBorder="1" applyAlignment="1" applyProtection="1">
      <alignment horizontal="center" vertical="center"/>
      <protection hidden="1"/>
    </xf>
    <xf numFmtId="181" fontId="5" fillId="0" borderId="87" xfId="0" applyNumberFormat="1" applyFont="1" applyFill="1" applyBorder="1" applyAlignment="1" applyProtection="1">
      <alignment horizontal="center" vertical="center"/>
      <protection hidden="1"/>
    </xf>
    <xf numFmtId="180" fontId="5" fillId="40" borderId="87" xfId="1" applyNumberFormat="1" applyFont="1" applyFill="1" applyBorder="1" applyAlignment="1" applyProtection="1">
      <alignment horizontal="center" vertical="center" shrinkToFit="1"/>
      <protection hidden="1"/>
    </xf>
    <xf numFmtId="181" fontId="40" fillId="40" borderId="87" xfId="0" applyNumberFormat="1" applyFont="1" applyFill="1" applyBorder="1" applyAlignment="1" applyProtection="1">
      <alignment horizontal="center" vertical="center"/>
      <protection hidden="1"/>
    </xf>
    <xf numFmtId="41" fontId="40" fillId="0" borderId="52" xfId="0" applyNumberFormat="1" applyFont="1" applyBorder="1" applyAlignment="1" applyProtection="1">
      <alignment horizontal="center" vertical="center"/>
      <protection hidden="1"/>
    </xf>
    <xf numFmtId="41" fontId="40" fillId="0" borderId="53" xfId="0" applyNumberFormat="1" applyFont="1" applyBorder="1" applyAlignment="1" applyProtection="1">
      <alignment horizontal="center" vertical="center"/>
      <protection hidden="1"/>
    </xf>
    <xf numFmtId="0" fontId="19" fillId="39" borderId="48" xfId="0" applyFont="1" applyFill="1" applyBorder="1" applyAlignment="1" applyProtection="1">
      <alignment horizontal="center" vertical="center"/>
      <protection hidden="1"/>
    </xf>
    <xf numFmtId="0" fontId="19" fillId="39" borderId="49" xfId="0" applyFont="1" applyFill="1" applyBorder="1" applyAlignment="1" applyProtection="1">
      <alignment horizontal="center" vertical="center"/>
      <protection hidden="1"/>
    </xf>
    <xf numFmtId="0" fontId="88" fillId="39" borderId="0" xfId="0" applyFont="1" applyFill="1" applyBorder="1" applyAlignment="1" applyProtection="1">
      <alignment horizontal="center" vertical="center"/>
      <protection hidden="1"/>
    </xf>
    <xf numFmtId="0" fontId="40" fillId="39" borderId="0" xfId="0" applyFont="1" applyFill="1" applyBorder="1" applyAlignment="1" applyProtection="1">
      <alignment horizontal="center" vertical="center"/>
      <protection hidden="1"/>
    </xf>
    <xf numFmtId="0" fontId="19" fillId="0" borderId="50" xfId="0" applyFont="1" applyBorder="1" applyAlignment="1" applyProtection="1">
      <alignment horizontal="left" vertical="center"/>
      <protection hidden="1"/>
    </xf>
    <xf numFmtId="0" fontId="19" fillId="0" borderId="51" xfId="0" applyFont="1" applyBorder="1" applyAlignment="1" applyProtection="1">
      <alignment horizontal="left" vertical="center"/>
      <protection hidden="1"/>
    </xf>
    <xf numFmtId="0" fontId="19" fillId="0" borderId="38" xfId="0" applyFont="1" applyBorder="1" applyAlignment="1" applyProtection="1">
      <alignment horizontal="left" vertical="center"/>
      <protection hidden="1"/>
    </xf>
    <xf numFmtId="180" fontId="19" fillId="0" borderId="50" xfId="0" applyNumberFormat="1" applyFont="1" applyBorder="1" applyAlignment="1" applyProtection="1">
      <alignment horizontal="center" vertical="center"/>
      <protection hidden="1"/>
    </xf>
    <xf numFmtId="180" fontId="19" fillId="0" borderId="51" xfId="0" applyNumberFormat="1" applyFont="1" applyBorder="1" applyAlignment="1" applyProtection="1">
      <alignment horizontal="center" vertical="center"/>
      <protection hidden="1"/>
    </xf>
    <xf numFmtId="180" fontId="19" fillId="0" borderId="38" xfId="0" applyNumberFormat="1" applyFont="1" applyBorder="1" applyAlignment="1" applyProtection="1">
      <alignment horizontal="center" vertical="center"/>
      <protection hidden="1"/>
    </xf>
    <xf numFmtId="180" fontId="40" fillId="0" borderId="50" xfId="0" applyNumberFormat="1" applyFont="1" applyBorder="1" applyAlignment="1" applyProtection="1">
      <alignment horizontal="center" vertical="center" shrinkToFit="1"/>
      <protection hidden="1"/>
    </xf>
    <xf numFmtId="180" fontId="40" fillId="0" borderId="51" xfId="0" applyNumberFormat="1" applyFont="1" applyBorder="1" applyAlignment="1" applyProtection="1">
      <alignment horizontal="center" vertical="center" shrinkToFit="1"/>
      <protection hidden="1"/>
    </xf>
    <xf numFmtId="0" fontId="40" fillId="0" borderId="45" xfId="0" applyFont="1" applyFill="1" applyBorder="1" applyAlignment="1" applyProtection="1">
      <alignment horizontal="center" vertical="center" shrinkToFit="1"/>
      <protection hidden="1"/>
    </xf>
    <xf numFmtId="0" fontId="40" fillId="0" borderId="46" xfId="0" applyFont="1" applyFill="1" applyBorder="1" applyAlignment="1" applyProtection="1">
      <alignment horizontal="center" vertical="center" shrinkToFit="1"/>
      <protection hidden="1"/>
    </xf>
    <xf numFmtId="0" fontId="19" fillId="0" borderId="37" xfId="0" applyFont="1" applyBorder="1" applyAlignment="1" applyProtection="1">
      <alignment horizontal="center" vertical="center" wrapText="1"/>
      <protection hidden="1"/>
    </xf>
    <xf numFmtId="0" fontId="19" fillId="0" borderId="56" xfId="0" applyFont="1" applyBorder="1" applyAlignment="1" applyProtection="1">
      <alignment horizontal="center" vertical="center" wrapText="1"/>
      <protection hidden="1"/>
    </xf>
    <xf numFmtId="0" fontId="19" fillId="0" borderId="45" xfId="0" applyFont="1" applyBorder="1" applyAlignment="1" applyProtection="1">
      <alignment horizontal="left" vertical="center"/>
      <protection hidden="1"/>
    </xf>
    <xf numFmtId="0" fontId="19" fillId="0" borderId="46" xfId="0" applyFont="1" applyBorder="1" applyAlignment="1" applyProtection="1">
      <alignment horizontal="left" vertical="center"/>
      <protection hidden="1"/>
    </xf>
    <xf numFmtId="0" fontId="19" fillId="0" borderId="47" xfId="0" applyFont="1" applyBorder="1" applyAlignment="1" applyProtection="1">
      <alignment horizontal="left" vertical="center"/>
      <protection hidden="1"/>
    </xf>
    <xf numFmtId="0" fontId="19" fillId="0" borderId="45" xfId="0" applyFont="1" applyBorder="1" applyAlignment="1" applyProtection="1">
      <alignment horizontal="center" vertical="center"/>
      <protection hidden="1"/>
    </xf>
    <xf numFmtId="0" fontId="19" fillId="0" borderId="46" xfId="0" applyFont="1" applyBorder="1" applyAlignment="1" applyProtection="1">
      <alignment horizontal="center" vertical="center"/>
      <protection hidden="1"/>
    </xf>
    <xf numFmtId="0" fontId="19" fillId="0" borderId="47" xfId="0" applyFont="1" applyBorder="1" applyAlignment="1" applyProtection="1">
      <alignment horizontal="center" vertical="center"/>
      <protection hidden="1"/>
    </xf>
    <xf numFmtId="0" fontId="40" fillId="0" borderId="47" xfId="0" applyFont="1" applyBorder="1" applyAlignment="1" applyProtection="1">
      <alignment horizontal="center" vertical="center"/>
      <protection hidden="1"/>
    </xf>
    <xf numFmtId="0" fontId="40" fillId="0" borderId="45" xfId="0" applyFont="1" applyBorder="1" applyAlignment="1" applyProtection="1">
      <alignment horizontal="center" vertical="center" shrinkToFit="1"/>
      <protection hidden="1"/>
    </xf>
    <xf numFmtId="0" fontId="40" fillId="0" borderId="46" xfId="0" applyFont="1" applyBorder="1" applyAlignment="1" applyProtection="1">
      <alignment horizontal="center" vertical="center" shrinkToFit="1"/>
      <protection hidden="1"/>
    </xf>
    <xf numFmtId="0" fontId="40" fillId="0" borderId="47" xfId="0" applyFont="1" applyBorder="1" applyAlignment="1" applyProtection="1">
      <alignment horizontal="center" vertical="center" shrinkToFit="1"/>
      <protection hidden="1"/>
    </xf>
    <xf numFmtId="0" fontId="19" fillId="0" borderId="77" xfId="0" applyFont="1" applyBorder="1" applyAlignment="1" applyProtection="1">
      <alignment horizontal="center" vertical="center" wrapText="1"/>
      <protection hidden="1"/>
    </xf>
    <xf numFmtId="0" fontId="19" fillId="0" borderId="78" xfId="0" applyFont="1" applyBorder="1" applyAlignment="1" applyProtection="1">
      <alignment horizontal="center" vertical="center" wrapText="1"/>
      <protection hidden="1"/>
    </xf>
    <xf numFmtId="0" fontId="19" fillId="0" borderId="79" xfId="0" applyFont="1" applyBorder="1" applyAlignment="1" applyProtection="1">
      <alignment horizontal="center" vertical="center" wrapText="1"/>
      <protection hidden="1"/>
    </xf>
    <xf numFmtId="0" fontId="19" fillId="0" borderId="57" xfId="0" applyFont="1" applyBorder="1" applyAlignment="1" applyProtection="1">
      <alignment horizontal="center" vertical="center"/>
      <protection hidden="1"/>
    </xf>
    <xf numFmtId="0" fontId="19" fillId="0" borderId="58" xfId="0" applyFont="1" applyBorder="1" applyAlignment="1" applyProtection="1">
      <alignment horizontal="center" vertical="center"/>
      <protection hidden="1"/>
    </xf>
    <xf numFmtId="0" fontId="19" fillId="0" borderId="0" xfId="0" applyFont="1" applyBorder="1" applyAlignment="1" applyProtection="1">
      <alignment horizontal="center" vertical="center"/>
      <protection hidden="1"/>
    </xf>
    <xf numFmtId="0" fontId="19" fillId="0" borderId="59" xfId="0" applyFont="1" applyBorder="1" applyAlignment="1" applyProtection="1">
      <alignment horizontal="center" vertical="center"/>
      <protection hidden="1"/>
    </xf>
    <xf numFmtId="0" fontId="19" fillId="0" borderId="26" xfId="0" applyFont="1" applyBorder="1" applyAlignment="1" applyProtection="1">
      <alignment horizontal="center" vertical="center"/>
      <protection hidden="1"/>
    </xf>
    <xf numFmtId="0" fontId="19" fillId="0" borderId="61" xfId="0" applyFont="1" applyBorder="1" applyAlignment="1" applyProtection="1">
      <alignment horizontal="center" vertical="center"/>
      <protection hidden="1"/>
    </xf>
    <xf numFmtId="0" fontId="41" fillId="0" borderId="50" xfId="0" applyFont="1" applyBorder="1" applyAlignment="1" applyProtection="1">
      <alignment horizontal="center" vertical="center" shrinkToFit="1"/>
      <protection hidden="1"/>
    </xf>
    <xf numFmtId="0" fontId="41" fillId="0" borderId="51" xfId="0" applyFont="1" applyBorder="1" applyAlignment="1" applyProtection="1">
      <alignment horizontal="center" vertical="center" shrinkToFit="1"/>
      <protection hidden="1"/>
    </xf>
    <xf numFmtId="0" fontId="41" fillId="0" borderId="38" xfId="0" applyFont="1" applyBorder="1" applyAlignment="1" applyProtection="1">
      <alignment horizontal="center" vertical="center" shrinkToFit="1"/>
      <protection hidden="1"/>
    </xf>
    <xf numFmtId="185" fontId="41" fillId="0" borderId="50" xfId="0" applyNumberFormat="1" applyFont="1" applyBorder="1" applyAlignment="1" applyProtection="1">
      <alignment horizontal="center" vertical="center" shrinkToFit="1"/>
      <protection hidden="1"/>
    </xf>
    <xf numFmtId="185" fontId="41" fillId="0" borderId="51" xfId="0" applyNumberFormat="1" applyFont="1" applyBorder="1" applyAlignment="1" applyProtection="1">
      <alignment horizontal="center" vertical="center" shrinkToFit="1"/>
      <protection hidden="1"/>
    </xf>
    <xf numFmtId="0" fontId="19" fillId="0" borderId="44" xfId="0" applyFont="1" applyBorder="1" applyAlignment="1" applyProtection="1">
      <alignment horizontal="center" vertical="center"/>
      <protection hidden="1"/>
    </xf>
    <xf numFmtId="14" fontId="19" fillId="0" borderId="44" xfId="0" applyNumberFormat="1" applyFont="1" applyBorder="1" applyAlignment="1" applyProtection="1">
      <alignment horizontal="right" vertical="center"/>
      <protection hidden="1"/>
    </xf>
    <xf numFmtId="0" fontId="40" fillId="0" borderId="55" xfId="0" applyFont="1" applyBorder="1" applyAlignment="1" applyProtection="1">
      <alignment horizontal="left" vertical="center"/>
      <protection hidden="1"/>
    </xf>
    <xf numFmtId="0" fontId="40" fillId="0" borderId="60" xfId="0" applyFont="1" applyBorder="1" applyAlignment="1" applyProtection="1">
      <alignment horizontal="center" vertical="center"/>
      <protection hidden="1"/>
    </xf>
    <xf numFmtId="0" fontId="40" fillId="0" borderId="44" xfId="0" applyFont="1" applyBorder="1" applyAlignment="1" applyProtection="1">
      <alignment horizontal="center" vertical="center"/>
      <protection hidden="1"/>
    </xf>
    <xf numFmtId="0" fontId="40" fillId="0" borderId="62" xfId="0" applyFont="1" applyBorder="1" applyAlignment="1" applyProtection="1">
      <alignment horizontal="center" vertical="center"/>
      <protection hidden="1"/>
    </xf>
    <xf numFmtId="0" fontId="40" fillId="0" borderId="26" xfId="0" applyFont="1" applyBorder="1" applyAlignment="1" applyProtection="1">
      <alignment horizontal="center" vertical="center"/>
      <protection hidden="1"/>
    </xf>
    <xf numFmtId="14" fontId="19" fillId="0" borderId="26" xfId="0" applyNumberFormat="1" applyFont="1" applyBorder="1" applyAlignment="1" applyProtection="1">
      <alignment horizontal="right" vertical="center"/>
      <protection hidden="1"/>
    </xf>
    <xf numFmtId="0" fontId="40" fillId="0" borderId="26" xfId="0" applyFont="1" applyBorder="1" applyAlignment="1" applyProtection="1">
      <alignment horizontal="left" vertical="center"/>
      <protection hidden="1"/>
    </xf>
    <xf numFmtId="0" fontId="40" fillId="0" borderId="61" xfId="0" applyFont="1" applyBorder="1" applyAlignment="1" applyProtection="1">
      <alignment horizontal="left" vertical="center"/>
      <protection hidden="1"/>
    </xf>
    <xf numFmtId="0" fontId="19" fillId="0" borderId="52" xfId="0" applyFont="1" applyBorder="1" applyAlignment="1" applyProtection="1">
      <alignment horizontal="left" vertical="center"/>
      <protection hidden="1"/>
    </xf>
    <xf numFmtId="0" fontId="19" fillId="0" borderId="53" xfId="0" applyFont="1" applyBorder="1" applyAlignment="1" applyProtection="1">
      <alignment horizontal="left" vertical="center"/>
      <protection hidden="1"/>
    </xf>
    <xf numFmtId="0" fontId="19" fillId="0" borderId="54" xfId="0" applyFont="1" applyBorder="1" applyAlignment="1" applyProtection="1">
      <alignment horizontal="left" vertical="center"/>
      <protection hidden="1"/>
    </xf>
    <xf numFmtId="0" fontId="40" fillId="0" borderId="52" xfId="0" applyFont="1" applyBorder="1" applyAlignment="1" applyProtection="1">
      <alignment horizontal="center" vertical="center" shrinkToFit="1"/>
      <protection hidden="1"/>
    </xf>
    <xf numFmtId="0" fontId="40" fillId="0" borderId="53" xfId="0" applyFont="1" applyBorder="1" applyAlignment="1" applyProtection="1">
      <alignment horizontal="center" vertical="center" shrinkToFit="1"/>
      <protection hidden="1"/>
    </xf>
    <xf numFmtId="0" fontId="40" fillId="0" borderId="54" xfId="0" applyFont="1" applyBorder="1" applyAlignment="1" applyProtection="1">
      <alignment horizontal="center" vertical="center" shrinkToFit="1"/>
      <protection hidden="1"/>
    </xf>
    <xf numFmtId="0" fontId="40" fillId="0" borderId="52" xfId="0" applyFont="1" applyBorder="1" applyAlignment="1" applyProtection="1">
      <alignment horizontal="center" vertical="center"/>
      <protection hidden="1"/>
    </xf>
    <xf numFmtId="0" fontId="40" fillId="0" borderId="53" xfId="0" applyFont="1" applyBorder="1" applyAlignment="1" applyProtection="1">
      <alignment horizontal="center" vertical="center"/>
      <protection hidden="1"/>
    </xf>
    <xf numFmtId="0" fontId="19" fillId="0" borderId="60" xfId="0" applyFont="1" applyBorder="1" applyAlignment="1" applyProtection="1">
      <alignment horizontal="left" vertical="center" wrapText="1"/>
      <protection hidden="1"/>
    </xf>
    <xf numFmtId="0" fontId="19" fillId="0" borderId="44" xfId="0" applyFont="1" applyBorder="1" applyAlignment="1" applyProtection="1">
      <alignment horizontal="left" vertical="center" wrapText="1"/>
      <protection hidden="1"/>
    </xf>
    <xf numFmtId="0" fontId="19" fillId="0" borderId="62" xfId="0" applyFont="1" applyBorder="1" applyAlignment="1" applyProtection="1">
      <alignment horizontal="left" vertical="center" wrapText="1"/>
      <protection hidden="1"/>
    </xf>
    <xf numFmtId="0" fontId="19" fillId="0" borderId="26" xfId="0" applyFont="1" applyBorder="1" applyAlignment="1" applyProtection="1">
      <alignment horizontal="left" vertical="center" wrapText="1"/>
      <protection hidden="1"/>
    </xf>
    <xf numFmtId="181" fontId="40" fillId="0" borderId="87" xfId="0" applyNumberFormat="1" applyFont="1" applyFill="1" applyBorder="1" applyAlignment="1" applyProtection="1">
      <alignment horizontal="center" vertical="center"/>
      <protection hidden="1"/>
    </xf>
    <xf numFmtId="0" fontId="40" fillId="0" borderId="50" xfId="0" applyFont="1" applyBorder="1" applyAlignment="1" applyProtection="1">
      <alignment horizontal="center" vertical="center" shrinkToFit="1"/>
      <protection hidden="1"/>
    </xf>
    <xf numFmtId="0" fontId="40" fillId="0" borderId="51" xfId="0" applyFont="1" applyBorder="1" applyAlignment="1" applyProtection="1">
      <alignment horizontal="center" vertical="center" shrinkToFit="1"/>
      <protection hidden="1"/>
    </xf>
    <xf numFmtId="0" fontId="40" fillId="0" borderId="38" xfId="0" applyFont="1" applyBorder="1" applyAlignment="1" applyProtection="1">
      <alignment horizontal="center" vertical="center" shrinkToFit="1"/>
      <protection hidden="1"/>
    </xf>
    <xf numFmtId="41" fontId="40" fillId="0" borderId="38" xfId="0" applyNumberFormat="1" applyFont="1" applyBorder="1" applyAlignment="1" applyProtection="1">
      <alignment horizontal="center" vertical="center"/>
      <protection hidden="1"/>
    </xf>
    <xf numFmtId="41" fontId="40" fillId="0" borderId="54" xfId="0" applyNumberFormat="1" applyFont="1" applyBorder="1" applyAlignment="1" applyProtection="1">
      <alignment horizontal="center" vertical="center"/>
      <protection hidden="1"/>
    </xf>
    <xf numFmtId="41" fontId="40" fillId="0" borderId="50" xfId="0" applyNumberFormat="1" applyFont="1" applyFill="1" applyBorder="1" applyAlignment="1" applyProtection="1">
      <alignment horizontal="center" vertical="center"/>
      <protection hidden="1"/>
    </xf>
    <xf numFmtId="41" fontId="40" fillId="0" borderId="51" xfId="0" applyNumberFormat="1" applyFont="1" applyFill="1" applyBorder="1" applyAlignment="1" applyProtection="1">
      <alignment horizontal="center" vertical="center"/>
      <protection hidden="1"/>
    </xf>
    <xf numFmtId="41" fontId="40" fillId="0" borderId="38" xfId="0" applyNumberFormat="1" applyFont="1" applyFill="1" applyBorder="1" applyAlignment="1" applyProtection="1">
      <alignment horizontal="center" vertical="center"/>
      <protection hidden="1"/>
    </xf>
  </cellXfs>
  <cellStyles count="362">
    <cellStyle name="20% - 강조색1 2" xfId="9"/>
    <cellStyle name="20% - 강조색1 3" xfId="10"/>
    <cellStyle name="20% - 강조색1 4" xfId="11"/>
    <cellStyle name="20% - 강조색1 5" xfId="12"/>
    <cellStyle name="20% - 강조색1 6" xfId="13"/>
    <cellStyle name="20% - 강조색1 7" xfId="14"/>
    <cellStyle name="20% - 강조색1 8" xfId="15"/>
    <cellStyle name="20% - 강조색1 9" xfId="16"/>
    <cellStyle name="20% - 강조색2 2" xfId="17"/>
    <cellStyle name="20% - 강조색2 3" xfId="18"/>
    <cellStyle name="20% - 강조색2 4" xfId="19"/>
    <cellStyle name="20% - 강조색2 5" xfId="20"/>
    <cellStyle name="20% - 강조색2 6" xfId="21"/>
    <cellStyle name="20% - 강조색2 7" xfId="22"/>
    <cellStyle name="20% - 강조색2 8" xfId="23"/>
    <cellStyle name="20% - 강조색2 9" xfId="24"/>
    <cellStyle name="20% - 강조색3 2" xfId="25"/>
    <cellStyle name="20% - 강조색3 3" xfId="26"/>
    <cellStyle name="20% - 강조색3 4" xfId="27"/>
    <cellStyle name="20% - 강조색3 5" xfId="28"/>
    <cellStyle name="20% - 강조색3 6" xfId="29"/>
    <cellStyle name="20% - 강조색3 7" xfId="30"/>
    <cellStyle name="20% - 강조색3 8" xfId="31"/>
    <cellStyle name="20% - 강조색3 9" xfId="32"/>
    <cellStyle name="20% - 강조색4 2" xfId="33"/>
    <cellStyle name="20% - 강조색4 3" xfId="34"/>
    <cellStyle name="20% - 강조색4 4" xfId="35"/>
    <cellStyle name="20% - 강조색4 5" xfId="36"/>
    <cellStyle name="20% - 강조색4 6" xfId="37"/>
    <cellStyle name="20% - 강조색4 7" xfId="38"/>
    <cellStyle name="20% - 강조색4 8" xfId="39"/>
    <cellStyle name="20% - 강조색4 9" xfId="40"/>
    <cellStyle name="20% - 강조색5 2" xfId="41"/>
    <cellStyle name="20% - 강조색5 3" xfId="42"/>
    <cellStyle name="20% - 강조색5 4" xfId="43"/>
    <cellStyle name="20% - 강조색5 5" xfId="44"/>
    <cellStyle name="20% - 강조색5 6" xfId="45"/>
    <cellStyle name="20% - 강조색5 7" xfId="46"/>
    <cellStyle name="20% - 강조색5 8" xfId="47"/>
    <cellStyle name="20% - 강조색5 9" xfId="48"/>
    <cellStyle name="20% - 강조색6 2" xfId="49"/>
    <cellStyle name="20% - 강조색6 3" xfId="50"/>
    <cellStyle name="20% - 강조색6 4" xfId="51"/>
    <cellStyle name="20% - 강조색6 5" xfId="52"/>
    <cellStyle name="20% - 강조색6 6" xfId="53"/>
    <cellStyle name="20% - 강조색6 7" xfId="54"/>
    <cellStyle name="20% - 강조색6 8" xfId="55"/>
    <cellStyle name="20% - 강조색6 9" xfId="56"/>
    <cellStyle name="40% - 강조색1 2" xfId="57"/>
    <cellStyle name="40% - 강조색1 3" xfId="58"/>
    <cellStyle name="40% - 강조색1 4" xfId="59"/>
    <cellStyle name="40% - 강조색1 5" xfId="60"/>
    <cellStyle name="40% - 강조색1 6" xfId="61"/>
    <cellStyle name="40% - 강조색1 7" xfId="62"/>
    <cellStyle name="40% - 강조색1 8" xfId="63"/>
    <cellStyle name="40% - 강조색1 9" xfId="64"/>
    <cellStyle name="40% - 강조색2 2" xfId="65"/>
    <cellStyle name="40% - 강조색2 3" xfId="66"/>
    <cellStyle name="40% - 강조색2 4" xfId="67"/>
    <cellStyle name="40% - 강조색2 5" xfId="68"/>
    <cellStyle name="40% - 강조색2 6" xfId="69"/>
    <cellStyle name="40% - 강조색2 7" xfId="70"/>
    <cellStyle name="40% - 강조색2 8" xfId="71"/>
    <cellStyle name="40% - 강조색2 9" xfId="72"/>
    <cellStyle name="40% - 강조색3 2" xfId="73"/>
    <cellStyle name="40% - 강조색3 3" xfId="74"/>
    <cellStyle name="40% - 강조색3 4" xfId="75"/>
    <cellStyle name="40% - 강조색3 5" xfId="76"/>
    <cellStyle name="40% - 강조색3 6" xfId="77"/>
    <cellStyle name="40% - 강조색3 7" xfId="78"/>
    <cellStyle name="40% - 강조색3 8" xfId="79"/>
    <cellStyle name="40% - 강조색3 9" xfId="80"/>
    <cellStyle name="40% - 강조색4 2" xfId="81"/>
    <cellStyle name="40% - 강조색4 3" xfId="82"/>
    <cellStyle name="40% - 강조색4 4" xfId="83"/>
    <cellStyle name="40% - 강조색4 5" xfId="84"/>
    <cellStyle name="40% - 강조색4 6" xfId="85"/>
    <cellStyle name="40% - 강조색4 7" xfId="86"/>
    <cellStyle name="40% - 강조색4 8" xfId="87"/>
    <cellStyle name="40% - 강조색4 9" xfId="88"/>
    <cellStyle name="40% - 강조색5 2" xfId="89"/>
    <cellStyle name="40% - 강조색5 3" xfId="90"/>
    <cellStyle name="40% - 강조색5 4" xfId="91"/>
    <cellStyle name="40% - 강조색5 5" xfId="92"/>
    <cellStyle name="40% - 강조색5 6" xfId="93"/>
    <cellStyle name="40% - 강조색5 7" xfId="94"/>
    <cellStyle name="40% - 강조색5 8" xfId="95"/>
    <cellStyle name="40% - 강조색5 9" xfId="96"/>
    <cellStyle name="40% - 강조색6 2" xfId="97"/>
    <cellStyle name="40% - 강조색6 3" xfId="98"/>
    <cellStyle name="40% - 강조색6 4" xfId="99"/>
    <cellStyle name="40% - 강조색6 5" xfId="100"/>
    <cellStyle name="40% - 강조색6 6" xfId="101"/>
    <cellStyle name="40% - 강조색6 7" xfId="102"/>
    <cellStyle name="40% - 강조색6 8" xfId="103"/>
    <cellStyle name="40% - 강조색6 9" xfId="104"/>
    <cellStyle name="60% - 강조색1 2" xfId="105"/>
    <cellStyle name="60% - 강조색1 3" xfId="106"/>
    <cellStyle name="60% - 강조색1 4" xfId="107"/>
    <cellStyle name="60% - 강조색1 5" xfId="108"/>
    <cellStyle name="60% - 강조색1 6" xfId="109"/>
    <cellStyle name="60% - 강조색1 7" xfId="110"/>
    <cellStyle name="60% - 강조색1 8" xfId="111"/>
    <cellStyle name="60% - 강조색1 9" xfId="112"/>
    <cellStyle name="60% - 강조색2 2" xfId="113"/>
    <cellStyle name="60% - 강조색2 3" xfId="114"/>
    <cellStyle name="60% - 강조색2 4" xfId="115"/>
    <cellStyle name="60% - 강조색2 5" xfId="116"/>
    <cellStyle name="60% - 강조색2 6" xfId="117"/>
    <cellStyle name="60% - 강조색2 7" xfId="118"/>
    <cellStyle name="60% - 강조색2 8" xfId="119"/>
    <cellStyle name="60% - 강조색2 9" xfId="120"/>
    <cellStyle name="60% - 강조색3 2" xfId="121"/>
    <cellStyle name="60% - 강조색3 3" xfId="122"/>
    <cellStyle name="60% - 강조색3 4" xfId="123"/>
    <cellStyle name="60% - 강조색3 5" xfId="124"/>
    <cellStyle name="60% - 강조색3 6" xfId="125"/>
    <cellStyle name="60% - 강조색3 7" xfId="126"/>
    <cellStyle name="60% - 강조색3 8" xfId="127"/>
    <cellStyle name="60% - 강조색3 9" xfId="128"/>
    <cellStyle name="60% - 강조색4 2" xfId="129"/>
    <cellStyle name="60% - 강조색4 3" xfId="130"/>
    <cellStyle name="60% - 강조색4 4" xfId="131"/>
    <cellStyle name="60% - 강조색4 5" xfId="132"/>
    <cellStyle name="60% - 강조색4 6" xfId="133"/>
    <cellStyle name="60% - 강조색4 7" xfId="134"/>
    <cellStyle name="60% - 강조색4 8" xfId="135"/>
    <cellStyle name="60% - 강조색4 9" xfId="136"/>
    <cellStyle name="60% - 강조색5 2" xfId="137"/>
    <cellStyle name="60% - 강조색5 3" xfId="138"/>
    <cellStyle name="60% - 강조색5 4" xfId="139"/>
    <cellStyle name="60% - 강조색5 5" xfId="140"/>
    <cellStyle name="60% - 강조색5 6" xfId="141"/>
    <cellStyle name="60% - 강조색5 7" xfId="142"/>
    <cellStyle name="60% - 강조색5 8" xfId="143"/>
    <cellStyle name="60% - 강조색5 9" xfId="144"/>
    <cellStyle name="60% - 강조색6 2" xfId="145"/>
    <cellStyle name="60% - 강조색6 3" xfId="146"/>
    <cellStyle name="60% - 강조색6 4" xfId="147"/>
    <cellStyle name="60% - 강조색6 5" xfId="148"/>
    <cellStyle name="60% - 강조색6 6" xfId="149"/>
    <cellStyle name="60% - 강조색6 7" xfId="150"/>
    <cellStyle name="60% - 강조색6 8" xfId="151"/>
    <cellStyle name="60% - 강조색6 9" xfId="152"/>
    <cellStyle name="강조색1 2" xfId="153"/>
    <cellStyle name="강조색1 3" xfId="154"/>
    <cellStyle name="강조색1 4" xfId="155"/>
    <cellStyle name="강조색1 5" xfId="156"/>
    <cellStyle name="강조색1 6" xfId="157"/>
    <cellStyle name="강조색1 7" xfId="158"/>
    <cellStyle name="강조색1 8" xfId="159"/>
    <cellStyle name="강조색1 9" xfId="160"/>
    <cellStyle name="강조색2 2" xfId="161"/>
    <cellStyle name="강조색2 3" xfId="162"/>
    <cellStyle name="강조색2 4" xfId="163"/>
    <cellStyle name="강조색2 5" xfId="164"/>
    <cellStyle name="강조색2 6" xfId="165"/>
    <cellStyle name="강조색2 7" xfId="166"/>
    <cellStyle name="강조색2 8" xfId="167"/>
    <cellStyle name="강조색2 9" xfId="168"/>
    <cellStyle name="강조색3 2" xfId="169"/>
    <cellStyle name="강조색3 3" xfId="170"/>
    <cellStyle name="강조색3 4" xfId="171"/>
    <cellStyle name="강조색3 5" xfId="172"/>
    <cellStyle name="강조색3 6" xfId="173"/>
    <cellStyle name="강조색3 7" xfId="174"/>
    <cellStyle name="강조색3 8" xfId="175"/>
    <cellStyle name="강조색3 9" xfId="176"/>
    <cellStyle name="강조색4 2" xfId="177"/>
    <cellStyle name="강조색4 3" xfId="178"/>
    <cellStyle name="강조색4 4" xfId="179"/>
    <cellStyle name="강조색4 5" xfId="180"/>
    <cellStyle name="강조색4 6" xfId="181"/>
    <cellStyle name="강조색4 7" xfId="182"/>
    <cellStyle name="강조색4 8" xfId="183"/>
    <cellStyle name="강조색4 9" xfId="184"/>
    <cellStyle name="강조색5 2" xfId="185"/>
    <cellStyle name="강조색5 3" xfId="186"/>
    <cellStyle name="강조색5 4" xfId="187"/>
    <cellStyle name="강조색5 5" xfId="188"/>
    <cellStyle name="강조색5 6" xfId="189"/>
    <cellStyle name="강조색5 7" xfId="190"/>
    <cellStyle name="강조색5 8" xfId="191"/>
    <cellStyle name="강조색5 9" xfId="192"/>
    <cellStyle name="강조색6 2" xfId="193"/>
    <cellStyle name="강조색6 3" xfId="194"/>
    <cellStyle name="강조색6 4" xfId="195"/>
    <cellStyle name="강조색6 5" xfId="196"/>
    <cellStyle name="강조색6 6" xfId="197"/>
    <cellStyle name="강조색6 7" xfId="198"/>
    <cellStyle name="강조색6 8" xfId="199"/>
    <cellStyle name="강조색6 9" xfId="200"/>
    <cellStyle name="경고문 2" xfId="201"/>
    <cellStyle name="경고문 3" xfId="202"/>
    <cellStyle name="경고문 4" xfId="203"/>
    <cellStyle name="경고문 5" xfId="204"/>
    <cellStyle name="경고문 6" xfId="205"/>
    <cellStyle name="경고문 7" xfId="206"/>
    <cellStyle name="경고문 8" xfId="207"/>
    <cellStyle name="경고문 9" xfId="208"/>
    <cellStyle name="계산 2" xfId="209"/>
    <cellStyle name="계산 3" xfId="210"/>
    <cellStyle name="계산 4" xfId="211"/>
    <cellStyle name="계산 5" xfId="212"/>
    <cellStyle name="계산 6" xfId="213"/>
    <cellStyle name="계산 7" xfId="214"/>
    <cellStyle name="계산 8" xfId="215"/>
    <cellStyle name="계산 9" xfId="216"/>
    <cellStyle name="나쁨 2" xfId="217"/>
    <cellStyle name="나쁨 3" xfId="218"/>
    <cellStyle name="나쁨 4" xfId="219"/>
    <cellStyle name="나쁨 5" xfId="220"/>
    <cellStyle name="나쁨 6" xfId="221"/>
    <cellStyle name="나쁨 7" xfId="222"/>
    <cellStyle name="나쁨 8" xfId="223"/>
    <cellStyle name="나쁨 9" xfId="224"/>
    <cellStyle name="메모 2" xfId="225"/>
    <cellStyle name="메모 3" xfId="226"/>
    <cellStyle name="메모 4" xfId="227"/>
    <cellStyle name="메모 5" xfId="228"/>
    <cellStyle name="메모 6" xfId="229"/>
    <cellStyle name="메모 7" xfId="230"/>
    <cellStyle name="메모 8" xfId="231"/>
    <cellStyle name="메모 9" xfId="232"/>
    <cellStyle name="백분율 2" xfId="8"/>
    <cellStyle name="보통 2" xfId="233"/>
    <cellStyle name="보통 3" xfId="234"/>
    <cellStyle name="보통 4" xfId="235"/>
    <cellStyle name="보통 5" xfId="236"/>
    <cellStyle name="보통 6" xfId="237"/>
    <cellStyle name="보통 7" xfId="238"/>
    <cellStyle name="보통 8" xfId="239"/>
    <cellStyle name="보통 9" xfId="240"/>
    <cellStyle name="설명 텍스트 2" xfId="241"/>
    <cellStyle name="설명 텍스트 3" xfId="242"/>
    <cellStyle name="설명 텍스트 4" xfId="243"/>
    <cellStyle name="설명 텍스트 5" xfId="244"/>
    <cellStyle name="설명 텍스트 6" xfId="245"/>
    <cellStyle name="설명 텍스트 7" xfId="246"/>
    <cellStyle name="설명 텍스트 8" xfId="247"/>
    <cellStyle name="설명 텍스트 9" xfId="248"/>
    <cellStyle name="셀 확인 2" xfId="249"/>
    <cellStyle name="셀 확인 3" xfId="250"/>
    <cellStyle name="셀 확인 4" xfId="251"/>
    <cellStyle name="셀 확인 5" xfId="252"/>
    <cellStyle name="셀 확인 6" xfId="253"/>
    <cellStyle name="셀 확인 7" xfId="254"/>
    <cellStyle name="셀 확인 8" xfId="255"/>
    <cellStyle name="셀 확인 9" xfId="256"/>
    <cellStyle name="쉼표 [0]" xfId="1" builtinId="6"/>
    <cellStyle name="쉼표 [0] 2" xfId="360"/>
    <cellStyle name="쉼표 [0] 2 2" xfId="7"/>
    <cellStyle name="쉼표 [0] 2 2 2" xfId="361"/>
    <cellStyle name="쉼표 [0] 2 3" xfId="4"/>
    <cellStyle name="쉼표 [0] 2 4" xfId="257"/>
    <cellStyle name="쉼표 [0] 2 5" xfId="258"/>
    <cellStyle name="쉼표 [0] 2 6" xfId="259"/>
    <cellStyle name="쉼표 [0] 2 7" xfId="260"/>
    <cellStyle name="쉼표 [0] 2 8" xfId="261"/>
    <cellStyle name="쉼표 [0] 2 9" xfId="262"/>
    <cellStyle name="연결된 셀 2" xfId="263"/>
    <cellStyle name="연결된 셀 3" xfId="264"/>
    <cellStyle name="연결된 셀 4" xfId="265"/>
    <cellStyle name="연결된 셀 5" xfId="266"/>
    <cellStyle name="연결된 셀 6" xfId="267"/>
    <cellStyle name="연결된 셀 7" xfId="268"/>
    <cellStyle name="연결된 셀 8" xfId="269"/>
    <cellStyle name="연결된 셀 9" xfId="270"/>
    <cellStyle name="요약 2" xfId="271"/>
    <cellStyle name="요약 3" xfId="272"/>
    <cellStyle name="요약 4" xfId="273"/>
    <cellStyle name="요약 5" xfId="274"/>
    <cellStyle name="요약 6" xfId="275"/>
    <cellStyle name="요약 7" xfId="276"/>
    <cellStyle name="요약 8" xfId="277"/>
    <cellStyle name="요약 9" xfId="278"/>
    <cellStyle name="입력 2" xfId="279"/>
    <cellStyle name="입력 3" xfId="280"/>
    <cellStyle name="입력 4" xfId="281"/>
    <cellStyle name="입력 5" xfId="282"/>
    <cellStyle name="입력 6" xfId="283"/>
    <cellStyle name="입력 7" xfId="284"/>
    <cellStyle name="입력 8" xfId="285"/>
    <cellStyle name="입력 9" xfId="286"/>
    <cellStyle name="제목 1 2" xfId="287"/>
    <cellStyle name="제목 1 3" xfId="288"/>
    <cellStyle name="제목 1 4" xfId="289"/>
    <cellStyle name="제목 1 5" xfId="290"/>
    <cellStyle name="제목 1 6" xfId="291"/>
    <cellStyle name="제목 1 7" xfId="292"/>
    <cellStyle name="제목 1 8" xfId="293"/>
    <cellStyle name="제목 1 9" xfId="294"/>
    <cellStyle name="제목 10" xfId="295"/>
    <cellStyle name="제목 11" xfId="296"/>
    <cellStyle name="제목 12" xfId="297"/>
    <cellStyle name="제목 2 2" xfId="298"/>
    <cellStyle name="제목 2 3" xfId="299"/>
    <cellStyle name="제목 2 4" xfId="300"/>
    <cellStyle name="제목 2 5" xfId="301"/>
    <cellStyle name="제목 2 6" xfId="302"/>
    <cellStyle name="제목 2 7" xfId="303"/>
    <cellStyle name="제목 2 8" xfId="304"/>
    <cellStyle name="제목 2 9" xfId="305"/>
    <cellStyle name="제목 3 2" xfId="306"/>
    <cellStyle name="제목 3 3" xfId="307"/>
    <cellStyle name="제목 3 4" xfId="308"/>
    <cellStyle name="제목 3 5" xfId="309"/>
    <cellStyle name="제목 3 6" xfId="310"/>
    <cellStyle name="제목 3 7" xfId="311"/>
    <cellStyle name="제목 3 8" xfId="312"/>
    <cellStyle name="제목 3 9" xfId="313"/>
    <cellStyle name="제목 4 2" xfId="314"/>
    <cellStyle name="제목 4 3" xfId="315"/>
    <cellStyle name="제목 4 4" xfId="316"/>
    <cellStyle name="제목 4 5" xfId="317"/>
    <cellStyle name="제목 4 6" xfId="318"/>
    <cellStyle name="제목 4 7" xfId="319"/>
    <cellStyle name="제목 4 8" xfId="320"/>
    <cellStyle name="제목 4 9" xfId="321"/>
    <cellStyle name="제목 5" xfId="322"/>
    <cellStyle name="제목 6" xfId="323"/>
    <cellStyle name="제목 7" xfId="324"/>
    <cellStyle name="제목 8" xfId="325"/>
    <cellStyle name="제목 9" xfId="326"/>
    <cellStyle name="좋음 2" xfId="327"/>
    <cellStyle name="좋음 3" xfId="328"/>
    <cellStyle name="좋음 4" xfId="329"/>
    <cellStyle name="좋음 5" xfId="330"/>
    <cellStyle name="좋음 6" xfId="331"/>
    <cellStyle name="좋음 7" xfId="332"/>
    <cellStyle name="좋음 8" xfId="333"/>
    <cellStyle name="좋음 9" xfId="334"/>
    <cellStyle name="출력 2" xfId="335"/>
    <cellStyle name="출력 3" xfId="336"/>
    <cellStyle name="출력 4" xfId="337"/>
    <cellStyle name="출력 5" xfId="338"/>
    <cellStyle name="출력 6" xfId="339"/>
    <cellStyle name="출력 7" xfId="340"/>
    <cellStyle name="출력 8" xfId="341"/>
    <cellStyle name="출력 9" xfId="342"/>
    <cellStyle name="콤마 [0]_2001중산층세경감" xfId="343"/>
    <cellStyle name="콤마_2001중산층세경감" xfId="344"/>
    <cellStyle name="표준" xfId="0" builtinId="0"/>
    <cellStyle name="표준 2" xfId="5"/>
    <cellStyle name="표준 2 2" xfId="6"/>
    <cellStyle name="표준 2 2 2" xfId="345"/>
    <cellStyle name="표준 2 2 2 2" xfId="346"/>
    <cellStyle name="표준 2 2 2 3" xfId="347"/>
    <cellStyle name="표준 2 2 3" xfId="348"/>
    <cellStyle name="표준 2 2 4" xfId="349"/>
    <cellStyle name="표준 2 3" xfId="2"/>
    <cellStyle name="표준 2 4" xfId="350"/>
    <cellStyle name="표준 2 5" xfId="351"/>
    <cellStyle name="표준 2 5 2" xfId="352"/>
    <cellStyle name="표준 2 5 3" xfId="353"/>
    <cellStyle name="표준 2 6" xfId="354"/>
    <cellStyle name="표준 2 7" xfId="355"/>
    <cellStyle name="표준 2 8" xfId="356"/>
    <cellStyle name="표준 2 9" xfId="357"/>
    <cellStyle name="표준 3" xfId="3"/>
    <cellStyle name="표준 3 2" xfId="358"/>
    <cellStyle name="표준 3 3" xfId="359"/>
  </cellStyles>
  <dxfs count="0"/>
  <tableStyles count="0" defaultTableStyle="TableStyleMedium9" defaultPivotStyle="PivotStyleLight16"/>
  <colors>
    <mruColors>
      <color rgb="FF0000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2"/>
  <sheetViews>
    <sheetView zoomScale="85" zoomScaleNormal="85" workbookViewId="0">
      <selection activeCell="K13" sqref="K13"/>
    </sheetView>
  </sheetViews>
  <sheetFormatPr defaultRowHeight="14.25"/>
  <cols>
    <col min="1" max="1" width="6.875" style="77" customWidth="1"/>
    <col min="2" max="2" width="9" style="77"/>
    <col min="3" max="3" width="11.25" style="77" customWidth="1"/>
    <col min="4" max="7" width="9" style="77"/>
    <col min="8" max="8" width="19.75" style="77" customWidth="1"/>
    <col min="9" max="9" width="47.375" style="77" customWidth="1"/>
    <col min="10" max="16384" width="9" style="77"/>
  </cols>
  <sheetData>
    <row r="1" spans="1:12" ht="31.5">
      <c r="A1" s="206" t="s">
        <v>150</v>
      </c>
      <c r="B1" s="207"/>
      <c r="C1" s="207"/>
      <c r="D1" s="207"/>
      <c r="E1" s="207"/>
      <c r="F1" s="207"/>
      <c r="G1" s="207"/>
      <c r="H1" s="207"/>
      <c r="I1" s="208"/>
      <c r="J1" s="75"/>
      <c r="K1" s="75"/>
      <c r="L1" s="76"/>
    </row>
    <row r="2" spans="1:12">
      <c r="A2" s="78"/>
      <c r="B2" s="79"/>
      <c r="C2" s="79"/>
      <c r="D2" s="79"/>
      <c r="E2" s="79"/>
      <c r="F2" s="79"/>
      <c r="G2" s="79"/>
      <c r="H2" s="79"/>
      <c r="I2" s="80"/>
      <c r="J2" s="81"/>
      <c r="K2" s="82"/>
      <c r="L2" s="81"/>
    </row>
    <row r="3" spans="1:12" ht="15" thickBot="1">
      <c r="A3" s="78"/>
      <c r="B3" s="79"/>
      <c r="C3" s="79"/>
      <c r="D3" s="79"/>
      <c r="E3" s="79"/>
      <c r="F3" s="79"/>
      <c r="G3" s="79"/>
      <c r="H3" s="79"/>
      <c r="I3" s="80"/>
      <c r="J3" s="81"/>
      <c r="K3" s="81"/>
      <c r="L3" s="81"/>
    </row>
    <row r="4" spans="1:12" ht="27.75" customHeight="1">
      <c r="A4" s="218" t="s">
        <v>227</v>
      </c>
      <c r="B4" s="219"/>
      <c r="C4" s="219"/>
      <c r="D4" s="219"/>
      <c r="E4" s="219"/>
      <c r="F4" s="219"/>
      <c r="G4" s="219"/>
      <c r="H4" s="219"/>
      <c r="I4" s="220"/>
      <c r="J4" s="81"/>
      <c r="K4" s="81"/>
      <c r="L4" s="81"/>
    </row>
    <row r="5" spans="1:12" ht="79.5" customHeight="1" thickBot="1">
      <c r="A5" s="221"/>
      <c r="B5" s="222"/>
      <c r="C5" s="222"/>
      <c r="D5" s="222"/>
      <c r="E5" s="222"/>
      <c r="F5" s="222"/>
      <c r="G5" s="222"/>
      <c r="H5" s="222"/>
      <c r="I5" s="223"/>
      <c r="J5" s="81"/>
      <c r="K5" s="81"/>
      <c r="L5" s="81"/>
    </row>
    <row r="6" spans="1:12" ht="27.75" customHeight="1">
      <c r="A6" s="83"/>
      <c r="B6" s="84"/>
      <c r="C6" s="84"/>
      <c r="D6" s="84"/>
      <c r="E6" s="84"/>
      <c r="F6" s="84"/>
      <c r="G6" s="84"/>
      <c r="H6" s="84"/>
      <c r="I6" s="85"/>
      <c r="J6" s="81"/>
      <c r="K6" s="81"/>
      <c r="L6" s="81"/>
    </row>
    <row r="7" spans="1:12" ht="22.5">
      <c r="A7" s="86" t="s">
        <v>85</v>
      </c>
      <c r="B7" s="87"/>
      <c r="C7" s="87"/>
      <c r="D7" s="87"/>
      <c r="E7" s="88"/>
      <c r="F7" s="88"/>
      <c r="G7" s="88"/>
      <c r="H7" s="88"/>
      <c r="I7" s="89"/>
      <c r="J7" s="90"/>
      <c r="K7" s="90"/>
      <c r="L7" s="90"/>
    </row>
    <row r="8" spans="1:12" ht="8.25" customHeight="1">
      <c r="A8" s="86"/>
      <c r="B8" s="87"/>
      <c r="C8" s="87"/>
      <c r="D8" s="87"/>
      <c r="E8" s="88"/>
      <c r="F8" s="88"/>
      <c r="G8" s="88"/>
      <c r="H8" s="88"/>
      <c r="I8" s="89"/>
      <c r="J8" s="90"/>
      <c r="K8" s="90"/>
      <c r="L8" s="90"/>
    </row>
    <row r="9" spans="1:12" s="92" customFormat="1" ht="28.5" customHeight="1">
      <c r="A9" s="239" t="s">
        <v>205</v>
      </c>
      <c r="B9" s="240"/>
      <c r="C9" s="240"/>
      <c r="D9" s="240"/>
      <c r="E9" s="240"/>
      <c r="F9" s="240"/>
      <c r="G9" s="240"/>
      <c r="H9" s="240"/>
      <c r="I9" s="241"/>
      <c r="J9" s="91"/>
      <c r="K9" s="91"/>
      <c r="L9" s="91"/>
    </row>
    <row r="10" spans="1:12" s="94" customFormat="1" ht="10.5" customHeight="1">
      <c r="A10" s="209"/>
      <c r="B10" s="210"/>
      <c r="C10" s="210"/>
      <c r="D10" s="210"/>
      <c r="E10" s="210"/>
      <c r="F10" s="210"/>
      <c r="G10" s="210"/>
      <c r="H10" s="210"/>
      <c r="I10" s="211"/>
      <c r="J10" s="93"/>
      <c r="K10" s="93"/>
      <c r="L10" s="93"/>
    </row>
    <row r="11" spans="1:12" s="94" customFormat="1" ht="20.100000000000001" customHeight="1">
      <c r="A11" s="202" t="s">
        <v>206</v>
      </c>
      <c r="B11" s="96"/>
      <c r="C11" s="96"/>
      <c r="D11" s="96"/>
      <c r="E11" s="97"/>
      <c r="F11" s="97"/>
      <c r="G11" s="97"/>
      <c r="H11" s="97"/>
      <c r="I11" s="98"/>
      <c r="J11" s="99"/>
      <c r="K11" s="93"/>
      <c r="L11" s="93"/>
    </row>
    <row r="12" spans="1:12" s="198" customFormat="1" ht="10.5" customHeight="1">
      <c r="A12" s="209"/>
      <c r="B12" s="210"/>
      <c r="C12" s="210"/>
      <c r="D12" s="210"/>
      <c r="E12" s="210"/>
      <c r="F12" s="210"/>
      <c r="G12" s="210"/>
      <c r="H12" s="210"/>
      <c r="I12" s="211"/>
      <c r="J12" s="197"/>
      <c r="K12" s="197"/>
      <c r="L12" s="197"/>
    </row>
    <row r="13" spans="1:12" s="94" customFormat="1" ht="63.75" customHeight="1">
      <c r="A13" s="212" t="s">
        <v>230</v>
      </c>
      <c r="B13" s="213"/>
      <c r="C13" s="213"/>
      <c r="D13" s="213"/>
      <c r="E13" s="213"/>
      <c r="F13" s="213"/>
      <c r="G13" s="213"/>
      <c r="H13" s="213"/>
      <c r="I13" s="214"/>
      <c r="J13" s="99"/>
      <c r="K13" s="93"/>
      <c r="L13" s="93"/>
    </row>
    <row r="14" spans="1:12" s="92" customFormat="1" ht="45" customHeight="1">
      <c r="A14" s="245" t="s">
        <v>231</v>
      </c>
      <c r="B14" s="246"/>
      <c r="C14" s="246"/>
      <c r="D14" s="246"/>
      <c r="E14" s="246"/>
      <c r="F14" s="246"/>
      <c r="G14" s="246"/>
      <c r="H14" s="246"/>
      <c r="I14" s="247"/>
      <c r="J14" s="91"/>
      <c r="K14" s="91"/>
      <c r="L14" s="91"/>
    </row>
    <row r="15" spans="1:12" s="94" customFormat="1" ht="18.75">
      <c r="A15" s="215" t="s">
        <v>152</v>
      </c>
      <c r="B15" s="216"/>
      <c r="C15" s="216"/>
      <c r="D15" s="216"/>
      <c r="E15" s="216"/>
      <c r="F15" s="216"/>
      <c r="G15" s="216"/>
      <c r="H15" s="216"/>
      <c r="I15" s="217"/>
      <c r="J15" s="93"/>
      <c r="K15" s="93"/>
      <c r="L15" s="93"/>
    </row>
    <row r="16" spans="1:12" ht="29.25" customHeight="1">
      <c r="A16" s="102"/>
      <c r="B16" s="103"/>
      <c r="C16" s="103"/>
      <c r="D16" s="103"/>
      <c r="E16" s="104"/>
      <c r="F16" s="104" t="s">
        <v>86</v>
      </c>
      <c r="G16" s="104"/>
      <c r="H16" s="104"/>
      <c r="I16" s="105"/>
      <c r="J16" s="106"/>
      <c r="K16" s="106"/>
      <c r="L16" s="106"/>
    </row>
    <row r="17" spans="1:12" ht="22.5">
      <c r="A17" s="156" t="s">
        <v>153</v>
      </c>
      <c r="B17" s="157"/>
      <c r="C17" s="157"/>
      <c r="D17" s="157"/>
      <c r="E17" s="158"/>
      <c r="F17" s="158"/>
      <c r="G17" s="158"/>
      <c r="H17" s="158"/>
      <c r="I17" s="159"/>
      <c r="J17" s="106"/>
      <c r="K17" s="106"/>
      <c r="L17" s="106"/>
    </row>
    <row r="18" spans="1:12" ht="11.25" customHeight="1">
      <c r="A18" s="107"/>
      <c r="B18" s="103"/>
      <c r="C18" s="103"/>
      <c r="D18" s="103"/>
      <c r="E18" s="104"/>
      <c r="F18" s="104"/>
      <c r="G18" s="104"/>
      <c r="H18" s="104"/>
      <c r="I18" s="105"/>
      <c r="J18" s="106"/>
      <c r="K18" s="106"/>
      <c r="L18" s="106"/>
    </row>
    <row r="19" spans="1:12" s="94" customFormat="1" ht="20.100000000000001" customHeight="1">
      <c r="A19" s="108" t="s">
        <v>131</v>
      </c>
      <c r="B19" s="100"/>
      <c r="C19" s="100"/>
      <c r="D19" s="100"/>
      <c r="E19" s="100"/>
      <c r="F19" s="100"/>
      <c r="G19" s="100"/>
      <c r="H19" s="100"/>
      <c r="I19" s="101"/>
      <c r="J19" s="93"/>
      <c r="K19" s="93"/>
      <c r="L19" s="93"/>
    </row>
    <row r="20" spans="1:12" s="94" customFormat="1" ht="25.5" customHeight="1">
      <c r="A20" s="109" t="s">
        <v>232</v>
      </c>
      <c r="B20" s="100"/>
      <c r="C20" s="100"/>
      <c r="D20" s="100"/>
      <c r="E20" s="100"/>
      <c r="F20" s="100"/>
      <c r="G20" s="100"/>
      <c r="H20" s="100"/>
      <c r="I20" s="101"/>
      <c r="J20" s="93"/>
      <c r="K20" s="93"/>
      <c r="L20" s="93"/>
    </row>
    <row r="21" spans="1:12" ht="11.25" customHeight="1">
      <c r="A21" s="108"/>
      <c r="B21" s="103"/>
      <c r="C21" s="103"/>
      <c r="D21" s="103"/>
      <c r="E21" s="104"/>
      <c r="F21" s="104"/>
      <c r="G21" s="104"/>
      <c r="H21" s="104"/>
      <c r="I21" s="105"/>
      <c r="J21" s="106"/>
      <c r="K21" s="106"/>
      <c r="L21" s="106"/>
    </row>
    <row r="22" spans="1:12" s="94" customFormat="1" ht="20.100000000000001" customHeight="1">
      <c r="A22" s="109" t="s">
        <v>141</v>
      </c>
      <c r="B22" s="100"/>
      <c r="C22" s="100"/>
      <c r="D22" s="100"/>
      <c r="E22" s="100"/>
      <c r="F22" s="100"/>
      <c r="G22" s="100"/>
      <c r="H22" s="100"/>
      <c r="I22" s="101"/>
      <c r="J22" s="93"/>
      <c r="K22" s="93"/>
      <c r="L22" s="93"/>
    </row>
    <row r="23" spans="1:12" s="94" customFormat="1" ht="20.100000000000001" customHeight="1">
      <c r="A23" s="109" t="s">
        <v>142</v>
      </c>
      <c r="B23" s="100"/>
      <c r="C23" s="100"/>
      <c r="D23" s="100"/>
      <c r="E23" s="100"/>
      <c r="F23" s="100"/>
      <c r="G23" s="100"/>
      <c r="H23" s="100"/>
      <c r="I23" s="101"/>
      <c r="J23" s="93"/>
      <c r="K23" s="93"/>
      <c r="L23" s="93"/>
    </row>
    <row r="24" spans="1:12" s="94" customFormat="1" ht="20.100000000000001" customHeight="1">
      <c r="A24" s="109" t="s">
        <v>143</v>
      </c>
      <c r="B24" s="100"/>
      <c r="C24" s="100"/>
      <c r="D24" s="100"/>
      <c r="E24" s="100"/>
      <c r="F24" s="100"/>
      <c r="G24" s="100"/>
      <c r="H24" s="100"/>
      <c r="I24" s="101"/>
      <c r="J24" s="93"/>
      <c r="K24" s="93"/>
      <c r="L24" s="93"/>
    </row>
    <row r="25" spans="1:12" ht="11.25" customHeight="1">
      <c r="A25" s="108"/>
      <c r="B25" s="103"/>
      <c r="C25" s="103"/>
      <c r="D25" s="103"/>
      <c r="E25" s="104"/>
      <c r="F25" s="104"/>
      <c r="G25" s="104"/>
      <c r="H25" s="104"/>
      <c r="I25" s="105"/>
      <c r="J25" s="106"/>
      <c r="K25" s="106"/>
      <c r="L25" s="106"/>
    </row>
    <row r="26" spans="1:12" s="94" customFormat="1" ht="20.100000000000001" customHeight="1">
      <c r="A26" s="109" t="s">
        <v>144</v>
      </c>
      <c r="B26" s="110"/>
      <c r="C26" s="110"/>
      <c r="D26" s="110"/>
      <c r="E26" s="110"/>
      <c r="F26" s="110"/>
      <c r="G26" s="110"/>
      <c r="H26" s="100"/>
      <c r="I26" s="101"/>
      <c r="J26" s="93"/>
      <c r="K26" s="93"/>
      <c r="L26" s="93"/>
    </row>
    <row r="27" spans="1:12" s="94" customFormat="1" ht="18.75">
      <c r="A27" s="109" t="s">
        <v>145</v>
      </c>
      <c r="B27" s="110"/>
      <c r="C27" s="110"/>
      <c r="D27" s="110"/>
      <c r="E27" s="110"/>
      <c r="F27" s="110"/>
      <c r="G27" s="110"/>
      <c r="H27" s="100"/>
      <c r="I27" s="101"/>
      <c r="J27" s="93"/>
      <c r="K27" s="93"/>
      <c r="L27" s="93"/>
    </row>
    <row r="28" spans="1:12" s="94" customFormat="1" ht="20.100000000000001" customHeight="1">
      <c r="A28" s="109" t="s">
        <v>146</v>
      </c>
      <c r="B28" s="110"/>
      <c r="C28" s="110"/>
      <c r="D28" s="110"/>
      <c r="E28" s="110"/>
      <c r="F28" s="110"/>
      <c r="G28" s="110"/>
      <c r="H28" s="100"/>
      <c r="I28" s="101"/>
      <c r="J28" s="93"/>
      <c r="K28" s="93"/>
      <c r="L28" s="93"/>
    </row>
    <row r="29" spans="1:12" s="94" customFormat="1" ht="20.100000000000001" customHeight="1">
      <c r="A29" s="109" t="s">
        <v>147</v>
      </c>
      <c r="B29" s="110"/>
      <c r="C29" s="111"/>
      <c r="D29" s="110"/>
      <c r="E29" s="110"/>
      <c r="F29" s="110"/>
      <c r="G29" s="110"/>
      <c r="H29" s="100"/>
      <c r="I29" s="101"/>
      <c r="J29" s="93"/>
      <c r="K29" s="93"/>
      <c r="L29" s="93"/>
    </row>
    <row r="30" spans="1:12" s="94" customFormat="1" ht="20.100000000000001" customHeight="1">
      <c r="A30" s="109" t="s">
        <v>148</v>
      </c>
      <c r="B30" s="110"/>
      <c r="C30" s="111"/>
      <c r="D30" s="110"/>
      <c r="E30" s="110"/>
      <c r="F30" s="110"/>
      <c r="G30" s="110"/>
      <c r="H30" s="100"/>
      <c r="I30" s="101"/>
      <c r="J30" s="93"/>
      <c r="K30" s="93"/>
      <c r="L30" s="93"/>
    </row>
    <row r="31" spans="1:12" s="94" customFormat="1" ht="20.100000000000001" customHeight="1">
      <c r="A31" s="109" t="s">
        <v>149</v>
      </c>
      <c r="B31" s="110"/>
      <c r="C31" s="111"/>
      <c r="D31" s="110"/>
      <c r="E31" s="110"/>
      <c r="F31" s="110"/>
      <c r="G31" s="110"/>
      <c r="H31" s="100"/>
      <c r="I31" s="101"/>
      <c r="J31" s="93"/>
      <c r="K31" s="93"/>
      <c r="L31" s="93"/>
    </row>
    <row r="32" spans="1:12" ht="30" customHeight="1" thickBot="1">
      <c r="A32" s="112"/>
      <c r="B32" s="113"/>
      <c r="C32" s="113"/>
      <c r="D32" s="113"/>
      <c r="E32" s="114"/>
      <c r="F32" s="114"/>
      <c r="G32" s="114"/>
      <c r="H32" s="115"/>
      <c r="I32" s="116"/>
      <c r="J32" s="106"/>
      <c r="K32" s="106"/>
      <c r="L32" s="106"/>
    </row>
    <row r="33" spans="1:12" ht="22.5">
      <c r="A33" s="117" t="s">
        <v>87</v>
      </c>
      <c r="B33" s="118"/>
      <c r="C33" s="118"/>
      <c r="D33" s="118"/>
      <c r="E33" s="119"/>
      <c r="F33" s="119"/>
      <c r="G33" s="119"/>
      <c r="H33" s="119"/>
      <c r="I33" s="120"/>
      <c r="J33" s="90"/>
      <c r="K33" s="90"/>
      <c r="L33" s="90"/>
    </row>
    <row r="34" spans="1:12" s="94" customFormat="1" ht="9" customHeight="1" thickBot="1">
      <c r="A34" s="224"/>
      <c r="B34" s="225"/>
      <c r="C34" s="225"/>
      <c r="D34" s="225"/>
      <c r="E34" s="225"/>
      <c r="F34" s="225"/>
      <c r="G34" s="225"/>
      <c r="H34" s="225"/>
      <c r="I34" s="226"/>
      <c r="J34" s="122"/>
      <c r="K34" s="122"/>
      <c r="L34" s="122"/>
    </row>
    <row r="35" spans="1:12" s="94" customFormat="1" ht="24" customHeight="1">
      <c r="A35" s="227" t="s">
        <v>226</v>
      </c>
      <c r="B35" s="228"/>
      <c r="C35" s="228"/>
      <c r="D35" s="228"/>
      <c r="E35" s="228"/>
      <c r="F35" s="228"/>
      <c r="G35" s="228"/>
      <c r="H35" s="228"/>
      <c r="I35" s="229"/>
      <c r="J35" s="122"/>
      <c r="K35" s="122"/>
      <c r="L35" s="122"/>
    </row>
    <row r="36" spans="1:12" s="94" customFormat="1" ht="24" customHeight="1">
      <c r="A36" s="230" t="s">
        <v>221</v>
      </c>
      <c r="B36" s="231"/>
      <c r="C36" s="231"/>
      <c r="D36" s="231"/>
      <c r="E36" s="231"/>
      <c r="F36" s="231"/>
      <c r="G36" s="231"/>
      <c r="H36" s="231"/>
      <c r="I36" s="232"/>
      <c r="J36" s="122"/>
      <c r="K36" s="122"/>
      <c r="L36" s="122"/>
    </row>
    <row r="37" spans="1:12" s="198" customFormat="1" ht="30.75" customHeight="1">
      <c r="A37" s="196" t="s">
        <v>220</v>
      </c>
      <c r="B37" s="194"/>
      <c r="C37" s="194"/>
      <c r="D37" s="194"/>
      <c r="E37" s="194"/>
      <c r="F37" s="194"/>
      <c r="G37" s="194"/>
      <c r="H37" s="194"/>
      <c r="I37" s="195"/>
      <c r="J37" s="199"/>
      <c r="K37" s="199"/>
      <c r="L37" s="199"/>
    </row>
    <row r="38" spans="1:12" s="198" customFormat="1" ht="66" customHeight="1">
      <c r="A38" s="242" t="s">
        <v>225</v>
      </c>
      <c r="B38" s="243"/>
      <c r="C38" s="243"/>
      <c r="D38" s="243"/>
      <c r="E38" s="243"/>
      <c r="F38" s="243"/>
      <c r="G38" s="243"/>
      <c r="H38" s="243"/>
      <c r="I38" s="244"/>
      <c r="J38" s="199"/>
      <c r="K38" s="199"/>
      <c r="L38" s="199"/>
    </row>
    <row r="39" spans="1:12" s="94" customFormat="1" ht="24" customHeight="1" thickBot="1">
      <c r="A39" s="233" t="s">
        <v>88</v>
      </c>
      <c r="B39" s="234"/>
      <c r="C39" s="234"/>
      <c r="D39" s="234"/>
      <c r="E39" s="234"/>
      <c r="F39" s="234"/>
      <c r="G39" s="234"/>
      <c r="H39" s="234"/>
      <c r="I39" s="235"/>
      <c r="J39" s="122"/>
      <c r="K39" s="122"/>
      <c r="L39" s="122"/>
    </row>
    <row r="40" spans="1:12" ht="6.75" customHeight="1">
      <c r="A40" s="236"/>
      <c r="B40" s="237"/>
      <c r="C40" s="237"/>
      <c r="D40" s="237"/>
      <c r="E40" s="237"/>
      <c r="F40" s="237"/>
      <c r="G40" s="237"/>
      <c r="H40" s="237"/>
      <c r="I40" s="238"/>
      <c r="J40" s="90"/>
      <c r="K40" s="90"/>
      <c r="L40" s="90"/>
    </row>
    <row r="41" spans="1:12" ht="6" customHeight="1">
      <c r="A41" s="107"/>
      <c r="B41" s="87"/>
      <c r="C41" s="87"/>
      <c r="D41" s="87"/>
      <c r="E41" s="88"/>
      <c r="F41" s="88"/>
      <c r="G41" s="88"/>
      <c r="H41" s="88"/>
      <c r="I41" s="89"/>
      <c r="J41" s="90"/>
      <c r="K41" s="90"/>
      <c r="L41" s="90"/>
    </row>
    <row r="42" spans="1:12" ht="15" customHeight="1">
      <c r="A42" s="107"/>
      <c r="B42" s="87"/>
      <c r="C42" s="87"/>
      <c r="D42" s="87"/>
      <c r="E42" s="88"/>
      <c r="F42" s="88"/>
      <c r="G42" s="88"/>
      <c r="H42" s="88"/>
      <c r="I42" s="89"/>
      <c r="J42" s="90"/>
      <c r="K42" s="90"/>
      <c r="L42" s="90"/>
    </row>
    <row r="43" spans="1:12" ht="73.5" customHeight="1">
      <c r="A43" s="107"/>
      <c r="B43" s="87"/>
      <c r="C43" s="87"/>
      <c r="D43" s="87"/>
      <c r="E43" s="88"/>
      <c r="F43" s="88"/>
      <c r="G43" s="88"/>
      <c r="H43" s="88"/>
      <c r="I43" s="89"/>
      <c r="J43" s="90"/>
      <c r="K43" s="90"/>
      <c r="L43" s="90"/>
    </row>
    <row r="44" spans="1:12" ht="27.75" customHeight="1">
      <c r="A44" s="108" t="s">
        <v>228</v>
      </c>
      <c r="B44" s="87"/>
      <c r="C44" s="87"/>
      <c r="D44" s="87"/>
      <c r="E44" s="88"/>
      <c r="F44" s="88"/>
      <c r="G44" s="88"/>
      <c r="H44" s="88"/>
      <c r="I44" s="89"/>
      <c r="J44" s="90"/>
      <c r="K44" s="90"/>
      <c r="L44" s="90"/>
    </row>
    <row r="45" spans="1:12" ht="6" customHeight="1">
      <c r="A45" s="107"/>
      <c r="B45" s="87"/>
      <c r="C45" s="87"/>
      <c r="D45" s="87"/>
      <c r="E45" s="88"/>
      <c r="F45" s="88"/>
      <c r="G45" s="88"/>
      <c r="H45" s="88"/>
      <c r="I45" s="89"/>
      <c r="J45" s="90"/>
      <c r="K45" s="90"/>
      <c r="L45" s="90"/>
    </row>
    <row r="46" spans="1:12" s="94" customFormat="1" ht="18.95" customHeight="1">
      <c r="A46" s="123" t="s">
        <v>108</v>
      </c>
      <c r="B46" s="111"/>
      <c r="C46" s="111"/>
      <c r="D46" s="111"/>
      <c r="E46" s="124"/>
      <c r="F46" s="124"/>
      <c r="G46" s="124"/>
      <c r="H46" s="124"/>
      <c r="I46" s="125"/>
      <c r="J46" s="126"/>
      <c r="K46" s="126"/>
      <c r="L46" s="126"/>
    </row>
    <row r="47" spans="1:12" s="94" customFormat="1" ht="6" customHeight="1">
      <c r="A47" s="123"/>
      <c r="B47" s="111"/>
      <c r="C47" s="111"/>
      <c r="D47" s="111"/>
      <c r="E47" s="124"/>
      <c r="F47" s="124"/>
      <c r="G47" s="124"/>
      <c r="H47" s="124"/>
      <c r="I47" s="125"/>
      <c r="J47" s="126"/>
      <c r="K47" s="126"/>
      <c r="L47" s="126"/>
    </row>
    <row r="48" spans="1:12" s="131" customFormat="1" ht="18.95" customHeight="1">
      <c r="A48" s="127" t="s">
        <v>89</v>
      </c>
      <c r="B48" s="111"/>
      <c r="C48" s="111"/>
      <c r="D48" s="111"/>
      <c r="E48" s="128"/>
      <c r="F48" s="128"/>
      <c r="G48" s="128"/>
      <c r="H48" s="128"/>
      <c r="I48" s="129"/>
      <c r="J48" s="130"/>
      <c r="K48" s="130"/>
      <c r="L48" s="130"/>
    </row>
    <row r="49" spans="1:12" s="131" customFormat="1" ht="18.95" customHeight="1">
      <c r="A49" s="132" t="s">
        <v>107</v>
      </c>
      <c r="B49" s="133"/>
      <c r="C49" s="111"/>
      <c r="D49" s="111"/>
      <c r="E49" s="111"/>
      <c r="F49" s="111"/>
      <c r="G49" s="111"/>
      <c r="H49" s="111"/>
      <c r="I49" s="121"/>
      <c r="J49" s="122"/>
      <c r="K49" s="122"/>
      <c r="L49" s="122"/>
    </row>
    <row r="50" spans="1:12" s="131" customFormat="1" ht="6" customHeight="1">
      <c r="A50" s="108"/>
      <c r="B50" s="133"/>
      <c r="C50" s="111"/>
      <c r="D50" s="111"/>
      <c r="E50" s="111"/>
      <c r="F50" s="111"/>
      <c r="G50" s="111"/>
      <c r="H50" s="111"/>
      <c r="I50" s="121"/>
      <c r="J50" s="122"/>
      <c r="K50" s="122"/>
      <c r="L50" s="122"/>
    </row>
    <row r="51" spans="1:12" s="131" customFormat="1" ht="18.95" customHeight="1">
      <c r="A51" s="134" t="s">
        <v>90</v>
      </c>
      <c r="B51" s="111"/>
      <c r="C51" s="111"/>
      <c r="D51" s="111"/>
      <c r="E51" s="111"/>
      <c r="F51" s="111"/>
      <c r="G51" s="111"/>
      <c r="H51" s="111"/>
      <c r="I51" s="121"/>
      <c r="J51" s="122"/>
      <c r="K51" s="122"/>
      <c r="L51" s="122"/>
    </row>
    <row r="52" spans="1:12" s="131" customFormat="1" ht="18.95" customHeight="1">
      <c r="A52" s="135" t="s">
        <v>91</v>
      </c>
      <c r="B52" s="111"/>
      <c r="C52" s="111"/>
      <c r="D52" s="111"/>
      <c r="E52" s="111"/>
      <c r="F52" s="111"/>
      <c r="G52" s="111"/>
      <c r="H52" s="111"/>
      <c r="I52" s="121"/>
      <c r="J52" s="122"/>
      <c r="K52" s="122"/>
      <c r="L52" s="122"/>
    </row>
    <row r="53" spans="1:12" s="140" customFormat="1" ht="16.5" customHeight="1">
      <c r="A53" s="136"/>
      <c r="B53" s="137" t="s">
        <v>92</v>
      </c>
      <c r="C53" s="137"/>
      <c r="D53" s="137"/>
      <c r="E53" s="137"/>
      <c r="F53" s="137"/>
      <c r="G53" s="137"/>
      <c r="H53" s="137"/>
      <c r="I53" s="138"/>
      <c r="J53" s="139"/>
      <c r="K53" s="139"/>
      <c r="L53" s="139"/>
    </row>
    <row r="54" spans="1:12" s="145" customFormat="1" ht="16.5" customHeight="1">
      <c r="A54" s="141"/>
      <c r="B54" s="142"/>
      <c r="C54" s="142"/>
      <c r="D54" s="142"/>
      <c r="E54" s="142"/>
      <c r="F54" s="142"/>
      <c r="G54" s="142"/>
      <c r="H54" s="142"/>
      <c r="I54" s="143"/>
      <c r="J54" s="144"/>
      <c r="K54" s="144"/>
      <c r="L54" s="144"/>
    </row>
    <row r="55" spans="1:12" s="148" customFormat="1" ht="18.95" customHeight="1">
      <c r="A55" s="95" t="s">
        <v>109</v>
      </c>
      <c r="B55" s="96"/>
      <c r="C55" s="96"/>
      <c r="D55" s="96"/>
      <c r="E55" s="96"/>
      <c r="F55" s="96"/>
      <c r="G55" s="96"/>
      <c r="H55" s="96"/>
      <c r="I55" s="146"/>
      <c r="J55" s="147"/>
      <c r="K55" s="147"/>
      <c r="L55" s="147"/>
    </row>
    <row r="56" spans="1:12" s="148" customFormat="1" ht="36.75" customHeight="1">
      <c r="A56" s="203" t="s">
        <v>93</v>
      </c>
      <c r="B56" s="204"/>
      <c r="C56" s="204"/>
      <c r="D56" s="204"/>
      <c r="E56" s="204"/>
      <c r="F56" s="204"/>
      <c r="G56" s="204"/>
      <c r="H56" s="204"/>
      <c r="I56" s="205"/>
      <c r="J56" s="147"/>
      <c r="K56" s="147"/>
      <c r="L56" s="147"/>
    </row>
    <row r="57" spans="1:12" s="148" customFormat="1" ht="18.95" customHeight="1">
      <c r="A57" s="123"/>
      <c r="B57" s="96"/>
      <c r="C57" s="96"/>
      <c r="D57" s="96"/>
      <c r="E57" s="96"/>
      <c r="F57" s="96"/>
      <c r="G57" s="96"/>
      <c r="H57" s="96"/>
      <c r="I57" s="146"/>
      <c r="J57" s="147"/>
      <c r="K57" s="147"/>
      <c r="L57" s="147"/>
    </row>
    <row r="58" spans="1:12" s="148" customFormat="1" ht="18.95" customHeight="1">
      <c r="A58" s="123"/>
      <c r="B58" s="96"/>
      <c r="C58" s="96"/>
      <c r="D58" s="96"/>
      <c r="E58" s="96"/>
      <c r="F58" s="96"/>
      <c r="G58" s="96"/>
      <c r="H58" s="96"/>
      <c r="I58" s="146"/>
      <c r="J58" s="147"/>
      <c r="K58" s="147"/>
      <c r="L58" s="147"/>
    </row>
    <row r="59" spans="1:12" s="148" customFormat="1" ht="18" customHeight="1">
      <c r="A59" s="123" t="s">
        <v>138</v>
      </c>
      <c r="B59" s="96"/>
      <c r="C59" s="96"/>
      <c r="D59" s="96"/>
      <c r="E59" s="96"/>
      <c r="F59" s="96"/>
      <c r="G59" s="96"/>
      <c r="H59" s="96"/>
      <c r="I59" s="146"/>
      <c r="J59" s="147"/>
      <c r="K59" s="147"/>
      <c r="L59" s="147"/>
    </row>
    <row r="60" spans="1:12" s="148" customFormat="1" ht="18.95" customHeight="1">
      <c r="A60" s="127" t="s">
        <v>132</v>
      </c>
      <c r="B60" s="96"/>
      <c r="C60" s="96"/>
      <c r="D60" s="96"/>
      <c r="E60" s="96"/>
      <c r="F60" s="96"/>
      <c r="G60" s="96"/>
      <c r="H60" s="96"/>
      <c r="I60" s="146"/>
      <c r="J60" s="147"/>
      <c r="K60" s="147"/>
      <c r="L60" s="147"/>
    </row>
    <row r="61" spans="1:12" s="148" customFormat="1" ht="18.95" customHeight="1">
      <c r="A61" s="127" t="s">
        <v>133</v>
      </c>
      <c r="B61" s="96"/>
      <c r="C61" s="96"/>
      <c r="D61" s="96"/>
      <c r="E61" s="96"/>
      <c r="F61" s="96"/>
      <c r="G61" s="96"/>
      <c r="H61" s="96"/>
      <c r="I61" s="146"/>
      <c r="J61" s="147"/>
      <c r="K61" s="147"/>
      <c r="L61" s="147"/>
    </row>
    <row r="62" spans="1:12" s="94" customFormat="1" ht="18.95" customHeight="1">
      <c r="A62" s="109" t="s">
        <v>95</v>
      </c>
      <c r="B62" s="111"/>
      <c r="C62" s="111"/>
      <c r="D62" s="111"/>
      <c r="E62" s="124"/>
      <c r="F62" s="124"/>
      <c r="G62" s="124"/>
      <c r="H62" s="124"/>
      <c r="I62" s="125"/>
      <c r="J62" s="126"/>
      <c r="K62" s="126"/>
      <c r="L62" s="126"/>
    </row>
    <row r="63" spans="1:12" s="94" customFormat="1" ht="18.95" customHeight="1">
      <c r="A63" s="109"/>
      <c r="B63" s="111"/>
      <c r="C63" s="111"/>
      <c r="D63" s="111"/>
      <c r="E63" s="124"/>
      <c r="F63" s="124"/>
      <c r="G63" s="124"/>
      <c r="H63" s="124"/>
      <c r="I63" s="125"/>
      <c r="J63" s="126"/>
      <c r="K63" s="126"/>
      <c r="L63" s="126"/>
    </row>
    <row r="64" spans="1:12" ht="27.75" customHeight="1">
      <c r="A64" s="108" t="s">
        <v>229</v>
      </c>
      <c r="B64" s="87"/>
      <c r="C64" s="87"/>
      <c r="D64" s="87"/>
      <c r="E64" s="88"/>
      <c r="F64" s="88"/>
      <c r="G64" s="88"/>
      <c r="H64" s="88"/>
      <c r="I64" s="89"/>
      <c r="J64" s="90"/>
      <c r="K64" s="90"/>
      <c r="L64" s="90"/>
    </row>
    <row r="65" spans="1:12" ht="6" customHeight="1">
      <c r="A65" s="107"/>
      <c r="B65" s="87"/>
      <c r="C65" s="87"/>
      <c r="D65" s="87"/>
      <c r="E65" s="88"/>
      <c r="F65" s="88"/>
      <c r="G65" s="88"/>
      <c r="H65" s="88"/>
      <c r="I65" s="89"/>
      <c r="J65" s="90"/>
      <c r="K65" s="90"/>
      <c r="L65" s="90"/>
    </row>
    <row r="66" spans="1:12" s="94" customFormat="1" ht="18.95" customHeight="1">
      <c r="A66" s="123" t="s">
        <v>110</v>
      </c>
      <c r="B66" s="111"/>
      <c r="C66" s="111"/>
      <c r="D66" s="111"/>
      <c r="E66" s="124"/>
      <c r="F66" s="124"/>
      <c r="G66" s="124"/>
      <c r="H66" s="124"/>
      <c r="I66" s="125"/>
      <c r="J66" s="126"/>
      <c r="K66" s="126"/>
      <c r="L66" s="126"/>
    </row>
    <row r="67" spans="1:12" s="131" customFormat="1" ht="18.95" customHeight="1">
      <c r="A67" s="127" t="s">
        <v>111</v>
      </c>
      <c r="B67" s="111"/>
      <c r="C67" s="111"/>
      <c r="D67" s="111"/>
      <c r="E67" s="128"/>
      <c r="F67" s="128"/>
      <c r="G67" s="128"/>
      <c r="H67" s="128"/>
      <c r="I67" s="129"/>
      <c r="J67" s="130"/>
      <c r="K67" s="130"/>
      <c r="L67" s="130"/>
    </row>
    <row r="68" spans="1:12" s="94" customFormat="1" ht="18.95" customHeight="1">
      <c r="A68" s="127" t="s">
        <v>112</v>
      </c>
      <c r="B68" s="111"/>
      <c r="C68" s="111"/>
      <c r="D68" s="111"/>
      <c r="E68" s="124"/>
      <c r="F68" s="124"/>
      <c r="G68" s="124"/>
      <c r="H68" s="124"/>
      <c r="I68" s="125"/>
      <c r="J68" s="126"/>
      <c r="K68" s="126"/>
      <c r="L68" s="126"/>
    </row>
    <row r="69" spans="1:12" s="94" customFormat="1" ht="18.95" customHeight="1">
      <c r="A69" s="109"/>
      <c r="B69" s="111"/>
      <c r="C69" s="111"/>
      <c r="D69" s="111"/>
      <c r="E69" s="124"/>
      <c r="F69" s="124"/>
      <c r="G69" s="124"/>
      <c r="H69" s="124"/>
      <c r="I69" s="125"/>
      <c r="J69" s="126"/>
      <c r="K69" s="126"/>
      <c r="L69" s="126"/>
    </row>
    <row r="70" spans="1:12" s="94" customFormat="1" ht="18.95" customHeight="1">
      <c r="A70" s="108" t="s">
        <v>113</v>
      </c>
      <c r="B70" s="111"/>
      <c r="C70" s="111"/>
      <c r="D70" s="111"/>
      <c r="E70" s="124"/>
      <c r="F70" s="124"/>
      <c r="G70" s="124"/>
      <c r="H70" s="124"/>
      <c r="I70" s="125"/>
      <c r="J70" s="126"/>
      <c r="K70" s="126"/>
      <c r="L70" s="126"/>
    </row>
    <row r="71" spans="1:12" s="94" customFormat="1" ht="9.75" customHeight="1">
      <c r="A71" s="108"/>
      <c r="B71" s="111"/>
      <c r="C71" s="111"/>
      <c r="D71" s="111"/>
      <c r="E71" s="124"/>
      <c r="F71" s="124"/>
      <c r="G71" s="124"/>
      <c r="H71" s="124"/>
      <c r="I71" s="125"/>
      <c r="J71" s="126"/>
      <c r="K71" s="126"/>
      <c r="L71" s="126"/>
    </row>
    <row r="72" spans="1:12" s="94" customFormat="1" ht="22.5" customHeight="1">
      <c r="A72" s="108"/>
      <c r="B72" s="248" t="s">
        <v>78</v>
      </c>
      <c r="C72" s="248"/>
      <c r="D72" s="248" t="s">
        <v>79</v>
      </c>
      <c r="E72" s="248"/>
      <c r="F72" s="248"/>
      <c r="G72" s="248"/>
      <c r="H72" s="248"/>
      <c r="I72" s="125"/>
      <c r="J72" s="126"/>
      <c r="K72" s="126"/>
    </row>
    <row r="73" spans="1:12" s="94" customFormat="1" ht="22.5" customHeight="1">
      <c r="A73" s="108"/>
      <c r="B73" s="249" t="s">
        <v>114</v>
      </c>
      <c r="C73" s="249"/>
      <c r="D73" s="249" t="s">
        <v>115</v>
      </c>
      <c r="E73" s="249"/>
      <c r="F73" s="249"/>
      <c r="G73" s="249"/>
      <c r="H73" s="249"/>
      <c r="I73" s="125"/>
      <c r="J73" s="126"/>
      <c r="K73" s="126"/>
      <c r="L73" s="126"/>
    </row>
    <row r="74" spans="1:12" s="94" customFormat="1" ht="22.5" customHeight="1">
      <c r="A74" s="108"/>
      <c r="B74" s="249" t="s">
        <v>116</v>
      </c>
      <c r="C74" s="249"/>
      <c r="D74" s="249" t="s">
        <v>117</v>
      </c>
      <c r="E74" s="249"/>
      <c r="F74" s="249"/>
      <c r="G74" s="249"/>
      <c r="H74" s="249"/>
      <c r="I74" s="125"/>
      <c r="J74" s="126"/>
      <c r="K74" s="126"/>
      <c r="L74" s="126"/>
    </row>
    <row r="75" spans="1:12" s="94" customFormat="1" ht="22.5" customHeight="1">
      <c r="A75" s="108"/>
      <c r="B75" s="249" t="s">
        <v>118</v>
      </c>
      <c r="C75" s="249"/>
      <c r="D75" s="249" t="s">
        <v>119</v>
      </c>
      <c r="E75" s="249"/>
      <c r="F75" s="249"/>
      <c r="G75" s="249"/>
      <c r="H75" s="249"/>
      <c r="I75" s="125"/>
      <c r="J75" s="126"/>
      <c r="K75" s="126"/>
      <c r="L75" s="126"/>
    </row>
    <row r="76" spans="1:12" s="94" customFormat="1" ht="22.5" customHeight="1">
      <c r="A76" s="108"/>
      <c r="B76" s="249" t="s">
        <v>120</v>
      </c>
      <c r="C76" s="249"/>
      <c r="D76" s="249" t="s">
        <v>121</v>
      </c>
      <c r="E76" s="249"/>
      <c r="F76" s="249"/>
      <c r="G76" s="249"/>
      <c r="H76" s="249"/>
      <c r="I76" s="125"/>
      <c r="J76" s="126"/>
      <c r="K76" s="126"/>
      <c r="L76" s="126"/>
    </row>
    <row r="77" spans="1:12" s="94" customFormat="1" ht="22.5" customHeight="1">
      <c r="A77" s="108"/>
      <c r="B77" s="249" t="s">
        <v>122</v>
      </c>
      <c r="C77" s="249"/>
      <c r="D77" s="249" t="s">
        <v>123</v>
      </c>
      <c r="E77" s="249"/>
      <c r="F77" s="249"/>
      <c r="G77" s="249"/>
      <c r="H77" s="249"/>
      <c r="I77" s="125"/>
      <c r="J77" s="126"/>
      <c r="K77" s="126"/>
      <c r="L77" s="126"/>
    </row>
    <row r="78" spans="1:12" s="94" customFormat="1" ht="18.95" customHeight="1">
      <c r="A78" s="108"/>
      <c r="B78" s="111"/>
      <c r="C78" s="111"/>
      <c r="D78" s="111"/>
      <c r="E78" s="124"/>
      <c r="F78" s="124"/>
      <c r="G78" s="124"/>
      <c r="H78" s="124"/>
      <c r="I78" s="125"/>
      <c r="J78" s="126"/>
      <c r="K78" s="126"/>
      <c r="L78" s="126"/>
    </row>
    <row r="79" spans="1:12" s="94" customFormat="1" ht="18.95" customHeight="1">
      <c r="A79" s="108" t="s">
        <v>137</v>
      </c>
      <c r="B79" s="111"/>
      <c r="C79" s="111"/>
      <c r="D79" s="111"/>
      <c r="E79" s="124"/>
      <c r="F79" s="124"/>
      <c r="G79" s="124"/>
      <c r="H79" s="124"/>
      <c r="I79" s="125"/>
      <c r="J79" s="126"/>
      <c r="K79" s="126"/>
      <c r="L79" s="126"/>
    </row>
    <row r="80" spans="1:12" s="94" customFormat="1" ht="18.95" customHeight="1">
      <c r="A80" s="127" t="s">
        <v>124</v>
      </c>
      <c r="B80" s="111"/>
      <c r="C80" s="111"/>
      <c r="D80" s="111"/>
      <c r="E80" s="124"/>
      <c r="F80" s="124"/>
      <c r="G80" s="124"/>
      <c r="H80" s="124"/>
      <c r="I80" s="125"/>
      <c r="J80" s="126"/>
      <c r="K80" s="126"/>
      <c r="L80" s="126"/>
    </row>
    <row r="81" spans="1:12" s="94" customFormat="1" ht="18.95" customHeight="1">
      <c r="A81" s="109"/>
      <c r="B81" s="111"/>
      <c r="C81" s="111"/>
      <c r="D81" s="111"/>
      <c r="E81" s="124"/>
      <c r="F81" s="124"/>
      <c r="G81" s="124"/>
      <c r="H81" s="124"/>
      <c r="I81" s="125"/>
      <c r="J81" s="126"/>
      <c r="K81" s="126"/>
      <c r="L81" s="126"/>
    </row>
    <row r="82" spans="1:12" s="94" customFormat="1" ht="18.95" customHeight="1">
      <c r="A82" s="123" t="s">
        <v>125</v>
      </c>
      <c r="B82" s="111"/>
      <c r="C82" s="111"/>
      <c r="D82" s="111"/>
      <c r="E82" s="124"/>
      <c r="F82" s="124"/>
      <c r="G82" s="124"/>
      <c r="H82" s="124"/>
      <c r="I82" s="125"/>
      <c r="J82" s="126"/>
      <c r="K82" s="126"/>
      <c r="L82" s="126"/>
    </row>
    <row r="83" spans="1:12" s="94" customFormat="1" ht="18.95" customHeight="1">
      <c r="A83" s="127" t="s">
        <v>130</v>
      </c>
      <c r="B83" s="111"/>
      <c r="C83" s="111"/>
      <c r="D83" s="111"/>
      <c r="E83" s="124"/>
      <c r="F83" s="124"/>
      <c r="G83" s="124"/>
      <c r="H83" s="124"/>
      <c r="I83" s="125"/>
      <c r="J83" s="126"/>
      <c r="K83" s="126"/>
      <c r="L83" s="126"/>
    </row>
    <row r="84" spans="1:12" s="94" customFormat="1" ht="9.75" customHeight="1">
      <c r="A84" s="127"/>
      <c r="B84" s="111"/>
      <c r="C84" s="111"/>
      <c r="D84" s="111"/>
      <c r="E84" s="124"/>
      <c r="F84" s="124"/>
      <c r="G84" s="124"/>
      <c r="H84" s="124"/>
      <c r="I84" s="125"/>
      <c r="J84" s="126"/>
      <c r="K84" s="126"/>
      <c r="L84" s="126"/>
    </row>
    <row r="85" spans="1:12" s="94" customFormat="1" ht="20.25" customHeight="1">
      <c r="A85" s="149"/>
      <c r="B85" s="251" t="s">
        <v>135</v>
      </c>
      <c r="C85" s="251"/>
      <c r="D85" s="251"/>
      <c r="E85" s="251"/>
      <c r="F85" s="251"/>
      <c r="G85" s="251"/>
      <c r="H85" s="124"/>
      <c r="I85" s="125"/>
      <c r="J85" s="126"/>
      <c r="K85" s="126"/>
      <c r="L85" s="126"/>
    </row>
    <row r="86" spans="1:12" s="94" customFormat="1" ht="24" customHeight="1">
      <c r="A86" s="149"/>
      <c r="B86" s="250" t="s">
        <v>38</v>
      </c>
      <c r="C86" s="250"/>
      <c r="D86" s="150" t="s">
        <v>126</v>
      </c>
      <c r="E86" s="150" t="s">
        <v>127</v>
      </c>
      <c r="F86" s="150" t="s">
        <v>128</v>
      </c>
      <c r="G86" s="150" t="s">
        <v>129</v>
      </c>
      <c r="H86" s="124"/>
      <c r="I86" s="125"/>
      <c r="J86" s="126"/>
      <c r="K86" s="126"/>
    </row>
    <row r="87" spans="1:12" s="94" customFormat="1" ht="24" customHeight="1">
      <c r="A87" s="149"/>
      <c r="B87" s="250" t="s">
        <v>139</v>
      </c>
      <c r="C87" s="250"/>
      <c r="D87" s="151">
        <v>0.8</v>
      </c>
      <c r="E87" s="151">
        <v>0.6</v>
      </c>
      <c r="F87" s="151">
        <v>0.4</v>
      </c>
      <c r="G87" s="151">
        <v>0.2</v>
      </c>
      <c r="H87" s="124"/>
      <c r="I87" s="125"/>
      <c r="J87" s="126"/>
      <c r="K87" s="126"/>
    </row>
    <row r="88" spans="1:12" s="94" customFormat="1" ht="24" customHeight="1">
      <c r="A88" s="149"/>
      <c r="B88" s="250" t="s">
        <v>140</v>
      </c>
      <c r="C88" s="250"/>
      <c r="D88" s="151">
        <v>0.2</v>
      </c>
      <c r="E88" s="151">
        <v>0.4</v>
      </c>
      <c r="F88" s="151">
        <v>0.6</v>
      </c>
      <c r="G88" s="151">
        <v>0.8</v>
      </c>
      <c r="H88" s="124"/>
      <c r="I88" s="125"/>
      <c r="J88" s="126"/>
      <c r="K88" s="126"/>
    </row>
    <row r="89" spans="1:12" s="94" customFormat="1" ht="18.95" customHeight="1">
      <c r="A89" s="123"/>
      <c r="B89" s="111"/>
      <c r="C89" s="111"/>
      <c r="D89" s="111"/>
      <c r="E89" s="124"/>
      <c r="F89" s="124"/>
      <c r="G89" s="124"/>
      <c r="H89" s="124"/>
      <c r="I89" s="125"/>
      <c r="J89" s="126"/>
      <c r="K89" s="126"/>
      <c r="L89" s="126"/>
    </row>
    <row r="90" spans="1:12" s="148" customFormat="1" ht="21.75" customHeight="1">
      <c r="A90" s="123" t="s">
        <v>136</v>
      </c>
      <c r="B90" s="96"/>
      <c r="C90" s="96"/>
      <c r="D90" s="96"/>
      <c r="E90" s="96"/>
      <c r="F90" s="96"/>
      <c r="G90" s="96"/>
      <c r="H90" s="96"/>
      <c r="I90" s="146"/>
      <c r="J90" s="147"/>
      <c r="K90" s="147"/>
      <c r="L90" s="147"/>
    </row>
    <row r="91" spans="1:12" s="148" customFormat="1" ht="23.25" customHeight="1">
      <c r="A91" s="127" t="s">
        <v>94</v>
      </c>
      <c r="B91" s="96"/>
      <c r="C91" s="96"/>
      <c r="D91" s="96"/>
      <c r="E91" s="96"/>
      <c r="F91" s="96"/>
      <c r="G91" s="96"/>
      <c r="H91" s="96"/>
      <c r="I91" s="146"/>
      <c r="J91" s="147"/>
      <c r="K91" s="147"/>
      <c r="L91" s="147"/>
    </row>
    <row r="92" spans="1:12" s="94" customFormat="1" ht="19.5" thickBot="1">
      <c r="A92" s="152"/>
      <c r="B92" s="153"/>
      <c r="C92" s="153"/>
      <c r="D92" s="153"/>
      <c r="E92" s="154"/>
      <c r="F92" s="154"/>
      <c r="G92" s="154"/>
      <c r="H92" s="154"/>
      <c r="I92" s="155"/>
      <c r="J92" s="126"/>
      <c r="K92" s="126"/>
      <c r="L92" s="126"/>
    </row>
  </sheetData>
  <mergeCells count="31">
    <mergeCell ref="B86:C86"/>
    <mergeCell ref="B85:G85"/>
    <mergeCell ref="B88:C88"/>
    <mergeCell ref="B87:C87"/>
    <mergeCell ref="B77:C77"/>
    <mergeCell ref="D77:H77"/>
    <mergeCell ref="B76:C76"/>
    <mergeCell ref="B75:C75"/>
    <mergeCell ref="B74:C74"/>
    <mergeCell ref="B73:C73"/>
    <mergeCell ref="B72:C72"/>
    <mergeCell ref="D72:H72"/>
    <mergeCell ref="D76:H76"/>
    <mergeCell ref="D75:H75"/>
    <mergeCell ref="D74:H74"/>
    <mergeCell ref="D73:H73"/>
    <mergeCell ref="A56:I56"/>
    <mergeCell ref="A1:I1"/>
    <mergeCell ref="A10:I10"/>
    <mergeCell ref="A13:I13"/>
    <mergeCell ref="A15:I15"/>
    <mergeCell ref="A4:I5"/>
    <mergeCell ref="A12:I12"/>
    <mergeCell ref="A34:I34"/>
    <mergeCell ref="A35:I35"/>
    <mergeCell ref="A36:I36"/>
    <mergeCell ref="A39:I39"/>
    <mergeCell ref="A40:I40"/>
    <mergeCell ref="A9:I9"/>
    <mergeCell ref="A38:I38"/>
    <mergeCell ref="A14:I14"/>
  </mergeCells>
  <phoneticPr fontId="3" type="noConversion"/>
  <printOptions horizontalCentered="1"/>
  <pageMargins left="0.19685039370078741" right="0.19685039370078741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>
    <tabColor rgb="FFFFFF00"/>
    <pageSetUpPr fitToPage="1"/>
  </sheetPr>
  <dimension ref="A1:K32"/>
  <sheetViews>
    <sheetView view="pageBreakPreview" zoomScale="85" zoomScaleNormal="85" zoomScaleSheetLayoutView="85" workbookViewId="0"/>
  </sheetViews>
  <sheetFormatPr defaultRowHeight="13.5"/>
  <cols>
    <col min="1" max="1" width="3.125" style="12" customWidth="1"/>
    <col min="2" max="7" width="13.625" style="12" customWidth="1"/>
    <col min="8" max="8" width="22.625" style="12" customWidth="1"/>
    <col min="9" max="10" width="16.875" style="12" customWidth="1"/>
    <col min="11" max="16384" width="9" style="12"/>
  </cols>
  <sheetData>
    <row r="1" spans="1:10" ht="45.75" customHeight="1">
      <c r="B1" s="256" t="s">
        <v>217</v>
      </c>
      <c r="C1" s="256"/>
      <c r="D1" s="256"/>
      <c r="E1" s="256"/>
      <c r="F1" s="256"/>
      <c r="G1" s="256"/>
      <c r="H1" s="256"/>
      <c r="I1" s="256"/>
      <c r="J1" s="256"/>
    </row>
    <row r="2" spans="1:10" ht="10.5" customHeight="1">
      <c r="A2" s="13"/>
      <c r="B2" s="14"/>
      <c r="C2" s="14"/>
      <c r="D2" s="14"/>
      <c r="E2" s="14"/>
      <c r="F2" s="14"/>
      <c r="G2" s="14"/>
      <c r="H2" s="14"/>
      <c r="I2" s="14"/>
      <c r="J2" s="14"/>
    </row>
    <row r="3" spans="1:10" ht="20.25" customHeight="1"/>
    <row r="4" spans="1:10" ht="38.25" customHeight="1" thickBot="1">
      <c r="B4" s="15" t="s">
        <v>0</v>
      </c>
      <c r="C4" s="16"/>
      <c r="D4" s="17"/>
      <c r="E4" s="18"/>
      <c r="F4" s="17"/>
      <c r="G4" s="16"/>
      <c r="H4" s="16"/>
      <c r="I4" s="18"/>
      <c r="J4" s="16"/>
    </row>
    <row r="5" spans="1:10" ht="18.75" customHeight="1">
      <c r="B5" s="267" t="s">
        <v>1</v>
      </c>
      <c r="C5" s="262" t="s">
        <v>2</v>
      </c>
      <c r="D5" s="271" t="s">
        <v>3</v>
      </c>
      <c r="E5" s="271"/>
      <c r="F5" s="257" t="s">
        <v>4</v>
      </c>
      <c r="G5" s="257"/>
      <c r="H5" s="257" t="s">
        <v>151</v>
      </c>
      <c r="I5" s="258"/>
      <c r="J5" s="19"/>
    </row>
    <row r="6" spans="1:10" ht="18.75" customHeight="1">
      <c r="B6" s="268"/>
      <c r="C6" s="263"/>
      <c r="D6" s="272" t="s">
        <v>5</v>
      </c>
      <c r="E6" s="272"/>
      <c r="F6" s="259"/>
      <c r="G6" s="259"/>
      <c r="H6" s="259"/>
      <c r="I6" s="299"/>
      <c r="J6" s="20"/>
    </row>
    <row r="7" spans="1:10" ht="18.75" customHeight="1">
      <c r="B7" s="268"/>
      <c r="C7" s="263"/>
      <c r="D7" s="272" t="s">
        <v>6</v>
      </c>
      <c r="E7" s="272"/>
      <c r="F7" s="260"/>
      <c r="G7" s="260"/>
      <c r="H7" s="260"/>
      <c r="I7" s="261"/>
      <c r="J7" s="20"/>
    </row>
    <row r="8" spans="1:10" ht="18.75" customHeight="1">
      <c r="B8" s="268"/>
      <c r="C8" s="263"/>
      <c r="D8" s="272" t="s">
        <v>7</v>
      </c>
      <c r="E8" s="272"/>
      <c r="F8" s="260"/>
      <c r="G8" s="260"/>
      <c r="H8" s="260"/>
      <c r="I8" s="261"/>
      <c r="J8" s="20"/>
    </row>
    <row r="9" spans="1:10" ht="18.75" customHeight="1">
      <c r="B9" s="268"/>
      <c r="C9" s="263"/>
      <c r="D9" s="272" t="s">
        <v>8</v>
      </c>
      <c r="E9" s="272"/>
      <c r="F9" s="273"/>
      <c r="G9" s="273"/>
      <c r="H9" s="273"/>
      <c r="I9" s="290"/>
      <c r="J9" s="20"/>
    </row>
    <row r="10" spans="1:10" ht="18.75" customHeight="1">
      <c r="B10" s="268"/>
      <c r="C10" s="263"/>
      <c r="D10" s="272" t="s">
        <v>9</v>
      </c>
      <c r="E10" s="272"/>
      <c r="F10" s="273"/>
      <c r="G10" s="273"/>
      <c r="H10" s="273"/>
      <c r="I10" s="290"/>
      <c r="J10" s="21"/>
    </row>
    <row r="11" spans="1:10" ht="18.75" customHeight="1">
      <c r="B11" s="268"/>
      <c r="C11" s="263"/>
      <c r="D11" s="272" t="s">
        <v>10</v>
      </c>
      <c r="E11" s="272"/>
      <c r="F11" s="260"/>
      <c r="G11" s="260"/>
      <c r="H11" s="260"/>
      <c r="I11" s="261"/>
      <c r="J11" s="19"/>
    </row>
    <row r="12" spans="1:10" ht="18.75" customHeight="1" thickBot="1">
      <c r="B12" s="268"/>
      <c r="C12" s="264"/>
      <c r="D12" s="265" t="s">
        <v>106</v>
      </c>
      <c r="E12" s="266"/>
      <c r="F12" s="286"/>
      <c r="G12" s="287"/>
      <c r="H12" s="288"/>
      <c r="I12" s="289"/>
      <c r="J12" s="19"/>
    </row>
    <row r="13" spans="1:10" ht="18.75" customHeight="1">
      <c r="B13" s="269"/>
      <c r="C13" s="263" t="s">
        <v>11</v>
      </c>
      <c r="D13" s="274" t="s">
        <v>12</v>
      </c>
      <c r="E13" s="275"/>
      <c r="F13" s="291"/>
      <c r="G13" s="292"/>
      <c r="H13" s="292"/>
      <c r="I13" s="293"/>
      <c r="J13" s="19"/>
    </row>
    <row r="14" spans="1:10" ht="18.75" customHeight="1">
      <c r="B14" s="269"/>
      <c r="C14" s="263"/>
      <c r="D14" s="294" t="s">
        <v>13</v>
      </c>
      <c r="E14" s="295"/>
      <c r="F14" s="296"/>
      <c r="G14" s="297"/>
      <c r="H14" s="297"/>
      <c r="I14" s="298"/>
      <c r="J14" s="19"/>
    </row>
    <row r="15" spans="1:10" ht="18.75" customHeight="1">
      <c r="B15" s="269"/>
      <c r="C15" s="263"/>
      <c r="D15" s="294" t="s">
        <v>14</v>
      </c>
      <c r="E15" s="295"/>
      <c r="F15" s="296"/>
      <c r="G15" s="297"/>
      <c r="H15" s="297"/>
      <c r="I15" s="298"/>
      <c r="J15" s="19"/>
    </row>
    <row r="16" spans="1:10" ht="18.75" customHeight="1">
      <c r="B16" s="269"/>
      <c r="C16" s="263"/>
      <c r="D16" s="276" t="s">
        <v>15</v>
      </c>
      <c r="E16" s="277"/>
      <c r="F16" s="280"/>
      <c r="G16" s="281"/>
      <c r="H16" s="281"/>
      <c r="I16" s="282"/>
      <c r="J16" s="19"/>
    </row>
    <row r="17" spans="2:11" ht="18.75" customHeight="1" thickBot="1">
      <c r="B17" s="270"/>
      <c r="C17" s="264"/>
      <c r="D17" s="278"/>
      <c r="E17" s="279"/>
      <c r="F17" s="283"/>
      <c r="G17" s="284"/>
      <c r="H17" s="284"/>
      <c r="I17" s="285"/>
      <c r="J17" s="22"/>
    </row>
    <row r="18" spans="2:11" ht="37.5" customHeight="1" thickBot="1">
      <c r="B18" s="15" t="s">
        <v>16</v>
      </c>
      <c r="C18" s="16"/>
      <c r="D18" s="16"/>
      <c r="E18" s="16"/>
      <c r="F18" s="16"/>
      <c r="G18" s="23"/>
      <c r="H18" s="24" t="s">
        <v>17</v>
      </c>
      <c r="I18" s="16"/>
      <c r="J18" s="25"/>
      <c r="K18" s="16"/>
    </row>
    <row r="19" spans="2:11" ht="34.5" customHeight="1">
      <c r="B19" s="26" t="s">
        <v>3</v>
      </c>
      <c r="C19" s="27" t="s">
        <v>18</v>
      </c>
      <c r="D19" s="28" t="s">
        <v>19</v>
      </c>
      <c r="E19" s="29" t="s">
        <v>218</v>
      </c>
      <c r="F19" s="29" t="s">
        <v>219</v>
      </c>
      <c r="G19" s="29" t="s">
        <v>20</v>
      </c>
      <c r="H19" s="29" t="s">
        <v>21</v>
      </c>
      <c r="I19" s="29" t="s">
        <v>22</v>
      </c>
      <c r="J19" s="30" t="s">
        <v>23</v>
      </c>
      <c r="K19" s="16"/>
    </row>
    <row r="20" spans="2:11" ht="21.75" customHeight="1">
      <c r="B20" s="31" t="s">
        <v>24</v>
      </c>
      <c r="C20" s="59"/>
      <c r="D20" s="59"/>
      <c r="E20" s="59"/>
      <c r="F20" s="59"/>
      <c r="G20" s="60"/>
      <c r="H20" s="60"/>
      <c r="I20" s="60"/>
      <c r="J20" s="61"/>
      <c r="K20" s="16"/>
    </row>
    <row r="21" spans="2:11" ht="21.75" customHeight="1" thickBot="1">
      <c r="B21" s="32" t="s">
        <v>223</v>
      </c>
      <c r="C21" s="62"/>
      <c r="D21" s="62"/>
      <c r="E21" s="62"/>
      <c r="F21" s="62"/>
      <c r="G21" s="63"/>
      <c r="H21" s="63"/>
      <c r="I21" s="63"/>
      <c r="J21" s="64"/>
      <c r="K21" s="16"/>
    </row>
    <row r="22" spans="2:11" ht="18.75" customHeight="1" thickBot="1">
      <c r="B22" s="33"/>
      <c r="C22" s="34"/>
      <c r="D22" s="35"/>
      <c r="E22" s="35"/>
      <c r="F22" s="35"/>
      <c r="G22" s="36"/>
      <c r="H22" s="36"/>
      <c r="I22" s="37"/>
      <c r="J22" s="38"/>
      <c r="K22" s="39"/>
    </row>
    <row r="23" spans="2:11" ht="34.5" customHeight="1">
      <c r="B23" s="26" t="s">
        <v>3</v>
      </c>
      <c r="C23" s="29" t="s">
        <v>25</v>
      </c>
      <c r="D23" s="40" t="s">
        <v>26</v>
      </c>
      <c r="E23" s="41" t="s">
        <v>27</v>
      </c>
      <c r="F23" s="252" t="s">
        <v>222</v>
      </c>
      <c r="G23" s="253"/>
      <c r="H23" s="253"/>
      <c r="I23" s="253"/>
      <c r="J23" s="253"/>
    </row>
    <row r="24" spans="2:11" ht="21.75" customHeight="1">
      <c r="B24" s="31" t="s">
        <v>24</v>
      </c>
      <c r="C24" s="65"/>
      <c r="D24" s="65"/>
      <c r="E24" s="66"/>
      <c r="F24" s="254"/>
      <c r="G24" s="255"/>
      <c r="H24" s="255"/>
      <c r="I24" s="255"/>
      <c r="J24" s="255"/>
    </row>
    <row r="25" spans="2:11" ht="21.75" customHeight="1" thickBot="1">
      <c r="B25" s="32" t="s">
        <v>223</v>
      </c>
      <c r="C25" s="67"/>
      <c r="D25" s="67"/>
      <c r="E25" s="68"/>
      <c r="F25" s="254"/>
      <c r="G25" s="255"/>
      <c r="H25" s="255"/>
      <c r="I25" s="255"/>
      <c r="J25" s="255"/>
    </row>
    <row r="26" spans="2:11" ht="18.75" customHeight="1">
      <c r="B26" s="42" t="s">
        <v>224</v>
      </c>
      <c r="C26" s="43"/>
      <c r="D26" s="43"/>
      <c r="E26" s="44"/>
      <c r="F26" s="45"/>
      <c r="G26" s="39"/>
    </row>
    <row r="27" spans="2:11" ht="36.75" customHeight="1">
      <c r="B27" s="46" t="s">
        <v>28</v>
      </c>
      <c r="C27" s="47"/>
      <c r="D27" s="48" t="s">
        <v>29</v>
      </c>
      <c r="E27" s="47"/>
      <c r="F27" s="47"/>
      <c r="G27" s="49"/>
      <c r="H27" s="49"/>
      <c r="I27" s="49"/>
      <c r="J27" s="50"/>
      <c r="K27" s="16"/>
    </row>
    <row r="28" spans="2:11" ht="22.5" customHeight="1" thickBot="1">
      <c r="B28" s="51" t="s">
        <v>30</v>
      </c>
      <c r="C28" s="52"/>
      <c r="D28" s="52"/>
      <c r="E28" s="52"/>
      <c r="F28" s="52"/>
      <c r="G28" s="52"/>
      <c r="H28" s="52"/>
      <c r="I28" s="52"/>
      <c r="J28" s="52"/>
      <c r="K28" s="16"/>
    </row>
    <row r="29" spans="2:11" ht="34.5" customHeight="1" thickBot="1">
      <c r="B29" s="26" t="s">
        <v>31</v>
      </c>
      <c r="C29" s="53" t="s">
        <v>32</v>
      </c>
      <c r="D29" s="53" t="s">
        <v>5</v>
      </c>
      <c r="E29" s="53" t="s">
        <v>33</v>
      </c>
      <c r="F29" s="53" t="s">
        <v>34</v>
      </c>
      <c r="G29" s="54" t="s">
        <v>35</v>
      </c>
      <c r="H29" s="55"/>
      <c r="I29" s="55"/>
    </row>
    <row r="30" spans="2:11" ht="21.75" customHeight="1" thickBot="1">
      <c r="B30" s="31" t="s">
        <v>36</v>
      </c>
      <c r="C30" s="69"/>
      <c r="D30" s="69"/>
      <c r="E30" s="69"/>
      <c r="F30" s="70">
        <v>0</v>
      </c>
      <c r="G30" s="71"/>
      <c r="H30" s="55"/>
      <c r="I30" s="55"/>
    </row>
    <row r="31" spans="2:11" ht="21.75" customHeight="1" thickBot="1">
      <c r="B31" s="56" t="s">
        <v>37</v>
      </c>
      <c r="C31" s="72"/>
      <c r="D31" s="72"/>
      <c r="E31" s="72"/>
      <c r="F31" s="73">
        <v>0</v>
      </c>
      <c r="G31" s="74"/>
      <c r="H31" s="55"/>
      <c r="I31" s="55"/>
    </row>
    <row r="32" spans="2:11" ht="18.75" customHeight="1">
      <c r="B32" s="57"/>
      <c r="C32" s="57"/>
      <c r="D32" s="57"/>
      <c r="E32" s="57"/>
      <c r="F32" s="57"/>
      <c r="G32" s="58"/>
      <c r="H32" s="58"/>
      <c r="I32" s="39"/>
    </row>
  </sheetData>
  <sheetProtection selectLockedCells="1"/>
  <protectedRanges>
    <protectedRange sqref="F1:I2" name="인적사항_1"/>
  </protectedRanges>
  <mergeCells count="38">
    <mergeCell ref="D6:E6"/>
    <mergeCell ref="H6:I6"/>
    <mergeCell ref="D11:E11"/>
    <mergeCell ref="F11:G11"/>
    <mergeCell ref="H11:I11"/>
    <mergeCell ref="D9:E9"/>
    <mergeCell ref="F9:G9"/>
    <mergeCell ref="H9:I9"/>
    <mergeCell ref="F7:G7"/>
    <mergeCell ref="H7:I7"/>
    <mergeCell ref="D8:E8"/>
    <mergeCell ref="D7:E7"/>
    <mergeCell ref="D16:E17"/>
    <mergeCell ref="F16:I17"/>
    <mergeCell ref="F12:G12"/>
    <mergeCell ref="H12:I12"/>
    <mergeCell ref="H10:I10"/>
    <mergeCell ref="F13:I13"/>
    <mergeCell ref="D14:E14"/>
    <mergeCell ref="F14:I14"/>
    <mergeCell ref="D15:E15"/>
    <mergeCell ref="F15:I15"/>
    <mergeCell ref="F23:J23"/>
    <mergeCell ref="F24:J25"/>
    <mergeCell ref="B1:J1"/>
    <mergeCell ref="H5:I5"/>
    <mergeCell ref="F6:G6"/>
    <mergeCell ref="F8:G8"/>
    <mergeCell ref="H8:I8"/>
    <mergeCell ref="C5:C12"/>
    <mergeCell ref="D12:E12"/>
    <mergeCell ref="B5:B17"/>
    <mergeCell ref="D5:E5"/>
    <mergeCell ref="F5:G5"/>
    <mergeCell ref="D10:E10"/>
    <mergeCell ref="F10:G10"/>
    <mergeCell ref="C13:C17"/>
    <mergeCell ref="D13:E1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56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70"/>
  <sheetViews>
    <sheetView tabSelected="1" topLeftCell="A13" zoomScale="115" zoomScaleNormal="115" workbookViewId="0">
      <selection activeCell="S31" sqref="S31:AF31"/>
    </sheetView>
  </sheetViews>
  <sheetFormatPr defaultRowHeight="18.75" customHeight="1"/>
  <cols>
    <col min="1" max="1" width="0.875" style="1" customWidth="1"/>
    <col min="2" max="3" width="3.625" style="1" customWidth="1"/>
    <col min="4" max="4" width="6.75" style="1" customWidth="1"/>
    <col min="5" max="5" width="7.125" style="1" customWidth="1"/>
    <col min="6" max="6" width="6.25" style="1" customWidth="1"/>
    <col min="7" max="7" width="3.125" style="1" customWidth="1"/>
    <col min="8" max="8" width="3.25" style="1" customWidth="1"/>
    <col min="9" max="9" width="3.875" style="1" customWidth="1"/>
    <col min="10" max="15" width="3.5" style="5" customWidth="1"/>
    <col min="16" max="19" width="2.625" style="5" customWidth="1"/>
    <col min="20" max="27" width="3.125" style="5" customWidth="1"/>
    <col min="28" max="28" width="3.25" style="3" customWidth="1"/>
    <col min="29" max="29" width="7.875" style="5" customWidth="1"/>
    <col min="30" max="30" width="3.75" style="5" customWidth="1"/>
    <col min="31" max="32" width="7.125" style="5" customWidth="1"/>
    <col min="33" max="16384" width="9" style="4"/>
  </cols>
  <sheetData>
    <row r="1" spans="1:32" s="9" customFormat="1" ht="18.75" customHeight="1">
      <c r="A1" s="177"/>
      <c r="B1" s="178"/>
      <c r="C1" s="179"/>
      <c r="D1" s="179"/>
      <c r="E1" s="179"/>
      <c r="F1" s="179"/>
      <c r="G1" s="179"/>
      <c r="H1" s="179"/>
      <c r="I1" s="179"/>
      <c r="J1" s="180"/>
      <c r="K1" s="180"/>
      <c r="L1" s="180"/>
      <c r="M1" s="180"/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2"/>
      <c r="AC1" s="180"/>
      <c r="AD1" s="180"/>
      <c r="AE1" s="180"/>
      <c r="AF1" s="180"/>
    </row>
    <row r="2" spans="1:32" s="9" customFormat="1" ht="18.75" customHeight="1" thickBot="1">
      <c r="A2" s="177"/>
      <c r="B2" s="200" t="s">
        <v>209</v>
      </c>
      <c r="C2" s="179"/>
      <c r="D2" s="179"/>
      <c r="E2" s="179"/>
      <c r="F2" s="179"/>
      <c r="G2" s="179"/>
      <c r="H2" s="179"/>
      <c r="I2" s="179"/>
      <c r="J2" s="180"/>
      <c r="K2" s="180"/>
      <c r="L2" s="180"/>
      <c r="M2" s="180"/>
      <c r="N2" s="181"/>
      <c r="O2" s="181"/>
      <c r="P2" s="181"/>
      <c r="Q2" s="181"/>
      <c r="R2" s="181"/>
      <c r="S2" s="181"/>
      <c r="T2" s="181"/>
      <c r="U2" s="181"/>
      <c r="V2" s="181"/>
      <c r="W2" s="181"/>
      <c r="X2" s="181"/>
      <c r="Y2" s="181"/>
      <c r="Z2" s="183"/>
      <c r="AA2" s="181"/>
      <c r="AB2" s="182"/>
      <c r="AC2" s="180"/>
      <c r="AD2" s="180"/>
      <c r="AE2" s="184"/>
      <c r="AF2" s="180"/>
    </row>
    <row r="3" spans="1:32" ht="18.75" customHeight="1">
      <c r="B3" s="160"/>
      <c r="C3" s="161"/>
      <c r="D3" s="162"/>
      <c r="E3" s="162"/>
      <c r="F3" s="163"/>
      <c r="G3" s="163"/>
      <c r="H3" s="164"/>
      <c r="I3" s="164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6"/>
      <c r="U3" s="166"/>
      <c r="V3" s="166"/>
      <c r="W3" s="166"/>
      <c r="X3" s="166"/>
      <c r="Y3" s="166"/>
      <c r="Z3" s="166"/>
      <c r="AA3" s="166"/>
      <c r="AB3" s="338" t="s">
        <v>154</v>
      </c>
      <c r="AC3" s="339"/>
      <c r="AD3" s="340"/>
      <c r="AE3" s="167" t="s">
        <v>82</v>
      </c>
      <c r="AF3" s="168"/>
    </row>
    <row r="4" spans="1:32" ht="31.5">
      <c r="B4" s="169"/>
      <c r="C4" s="495" t="s">
        <v>157</v>
      </c>
      <c r="D4" s="496"/>
      <c r="E4" s="495"/>
      <c r="F4" s="496"/>
      <c r="G4" s="169"/>
      <c r="H4" s="497" t="s">
        <v>199</v>
      </c>
      <c r="I4" s="497"/>
      <c r="J4" s="497"/>
      <c r="K4" s="497"/>
      <c r="L4" s="497"/>
      <c r="M4" s="497"/>
      <c r="N4" s="497"/>
      <c r="O4" s="497"/>
      <c r="P4" s="497"/>
      <c r="Q4" s="497"/>
      <c r="R4" s="497"/>
      <c r="S4" s="497"/>
      <c r="T4" s="497"/>
      <c r="U4" s="497"/>
      <c r="V4" s="497"/>
      <c r="W4" s="497"/>
      <c r="X4" s="497"/>
      <c r="Y4" s="497"/>
      <c r="Z4" s="497"/>
      <c r="AA4" s="497"/>
      <c r="AB4" s="341" t="s">
        <v>155</v>
      </c>
      <c r="AC4" s="342"/>
      <c r="AD4" s="343"/>
      <c r="AE4" s="170" t="s">
        <v>83</v>
      </c>
      <c r="AF4" s="171"/>
    </row>
    <row r="5" spans="1:32" ht="18.75" customHeight="1">
      <c r="B5" s="169"/>
      <c r="C5" s="169"/>
      <c r="D5" s="169"/>
      <c r="E5" s="169"/>
      <c r="F5" s="169"/>
      <c r="G5" s="169"/>
      <c r="H5" s="498" t="s">
        <v>200</v>
      </c>
      <c r="I5" s="498"/>
      <c r="J5" s="498"/>
      <c r="K5" s="498"/>
      <c r="L5" s="498"/>
      <c r="M5" s="498"/>
      <c r="N5" s="498"/>
      <c r="O5" s="498"/>
      <c r="P5" s="498"/>
      <c r="Q5" s="498"/>
      <c r="R5" s="498"/>
      <c r="S5" s="498"/>
      <c r="T5" s="498"/>
      <c r="U5" s="498"/>
      <c r="V5" s="498"/>
      <c r="W5" s="498"/>
      <c r="X5" s="498"/>
      <c r="Y5" s="498"/>
      <c r="Z5" s="498"/>
      <c r="AA5" s="498"/>
      <c r="AB5" s="341" t="s">
        <v>84</v>
      </c>
      <c r="AC5" s="342"/>
      <c r="AD5" s="201"/>
      <c r="AE5" s="172" t="s">
        <v>43</v>
      </c>
      <c r="AF5" s="172"/>
    </row>
    <row r="6" spans="1:32" ht="18.75" customHeight="1" thickBot="1">
      <c r="B6" s="173"/>
      <c r="C6" s="173"/>
      <c r="D6" s="173"/>
      <c r="E6" s="173"/>
      <c r="F6" s="173"/>
      <c r="G6" s="173"/>
      <c r="H6" s="173"/>
      <c r="I6" s="173"/>
      <c r="J6" s="174"/>
      <c r="K6" s="174"/>
      <c r="L6" s="174"/>
      <c r="M6" s="174"/>
      <c r="N6" s="174"/>
      <c r="O6" s="174"/>
      <c r="P6" s="174"/>
      <c r="Q6" s="174"/>
      <c r="R6" s="174"/>
      <c r="S6" s="174"/>
      <c r="T6" s="174"/>
      <c r="U6" s="174"/>
      <c r="V6" s="174"/>
      <c r="W6" s="174"/>
      <c r="X6" s="174"/>
      <c r="Y6" s="174"/>
      <c r="Z6" s="174"/>
      <c r="AA6" s="174"/>
      <c r="AB6" s="344" t="s">
        <v>156</v>
      </c>
      <c r="AC6" s="345"/>
      <c r="AD6" s="346"/>
      <c r="AE6" s="175">
        <f>'기본사항 등 입력'!F11</f>
        <v>0</v>
      </c>
      <c r="AF6" s="176"/>
    </row>
    <row r="7" spans="1:32" ht="18.75" customHeight="1">
      <c r="B7" s="324" t="s">
        <v>44</v>
      </c>
      <c r="C7" s="326"/>
      <c r="D7" s="511" t="s">
        <v>45</v>
      </c>
      <c r="E7" s="512"/>
      <c r="F7" s="512"/>
      <c r="G7" s="513"/>
      <c r="H7" s="514">
        <f>'기본사항 등 입력'!F6</f>
        <v>0</v>
      </c>
      <c r="I7" s="515"/>
      <c r="J7" s="515"/>
      <c r="K7" s="515"/>
      <c r="L7" s="515"/>
      <c r="M7" s="515"/>
      <c r="N7" s="515"/>
      <c r="O7" s="516"/>
      <c r="P7" s="354" t="s">
        <v>46</v>
      </c>
      <c r="Q7" s="355"/>
      <c r="R7" s="355"/>
      <c r="S7" s="355"/>
      <c r="T7" s="517"/>
      <c r="U7" s="518">
        <f>'기본사항 등 입력'!F7</f>
        <v>0</v>
      </c>
      <c r="V7" s="519"/>
      <c r="W7" s="519"/>
      <c r="X7" s="519"/>
      <c r="Y7" s="519"/>
      <c r="Z7" s="519"/>
      <c r="AA7" s="520"/>
      <c r="AB7" s="6" t="s">
        <v>47</v>
      </c>
      <c r="AC7" s="7"/>
      <c r="AD7" s="8"/>
      <c r="AE7" s="507">
        <f>'기본사항 등 입력'!F8</f>
        <v>0</v>
      </c>
      <c r="AF7" s="508"/>
    </row>
    <row r="8" spans="1:32" ht="18.75" customHeight="1">
      <c r="B8" s="509"/>
      <c r="C8" s="510"/>
      <c r="D8" s="499" t="s">
        <v>48</v>
      </c>
      <c r="E8" s="500"/>
      <c r="F8" s="500"/>
      <c r="G8" s="501"/>
      <c r="H8" s="502">
        <f>'기본사항 등 입력'!F9</f>
        <v>0</v>
      </c>
      <c r="I8" s="503"/>
      <c r="J8" s="503"/>
      <c r="K8" s="503"/>
      <c r="L8" s="503"/>
      <c r="M8" s="503"/>
      <c r="N8" s="503"/>
      <c r="O8" s="504"/>
      <c r="P8" s="361" t="s">
        <v>49</v>
      </c>
      <c r="Q8" s="362"/>
      <c r="R8" s="362"/>
      <c r="S8" s="362"/>
      <c r="T8" s="363"/>
      <c r="U8" s="505">
        <f>'기본사항 등 입력'!F10</f>
        <v>0</v>
      </c>
      <c r="V8" s="506"/>
      <c r="W8" s="506"/>
      <c r="X8" s="506"/>
      <c r="Y8" s="506"/>
      <c r="Z8" s="506"/>
      <c r="AA8" s="506"/>
      <c r="AB8" s="506"/>
      <c r="AC8" s="506"/>
      <c r="AD8" s="506"/>
      <c r="AE8" s="506"/>
      <c r="AF8" s="506"/>
    </row>
    <row r="9" spans="1:32" ht="18.75" customHeight="1">
      <c r="B9" s="524" t="s">
        <v>50</v>
      </c>
      <c r="C9" s="525"/>
      <c r="D9" s="499" t="s">
        <v>51</v>
      </c>
      <c r="E9" s="500"/>
      <c r="F9" s="500"/>
      <c r="G9" s="501"/>
      <c r="H9" s="530" t="str">
        <f>IF('기본사항 등 입력'!F13="","",'기본사항 등 입력'!F13)</f>
        <v/>
      </c>
      <c r="I9" s="531"/>
      <c r="J9" s="531"/>
      <c r="K9" s="531"/>
      <c r="L9" s="531"/>
      <c r="M9" s="531"/>
      <c r="N9" s="531"/>
      <c r="O9" s="532"/>
      <c r="P9" s="361" t="s">
        <v>52</v>
      </c>
      <c r="Q9" s="362"/>
      <c r="R9" s="362"/>
      <c r="S9" s="362"/>
      <c r="T9" s="363"/>
      <c r="U9" s="533" t="str">
        <f>IF('기본사항 등 입력'!F14="","",'기본사항 등 입력'!F14)</f>
        <v/>
      </c>
      <c r="V9" s="534"/>
      <c r="W9" s="534"/>
      <c r="X9" s="534"/>
      <c r="Y9" s="534"/>
      <c r="Z9" s="534"/>
      <c r="AA9" s="534"/>
      <c r="AB9" s="534"/>
      <c r="AC9" s="534"/>
      <c r="AD9" s="534"/>
      <c r="AE9" s="534"/>
      <c r="AF9" s="534"/>
    </row>
    <row r="10" spans="1:32" ht="18.75" customHeight="1" thickBot="1">
      <c r="B10" s="526"/>
      <c r="C10" s="527"/>
      <c r="D10" s="545" t="s">
        <v>53</v>
      </c>
      <c r="E10" s="546"/>
      <c r="F10" s="546"/>
      <c r="G10" s="547"/>
      <c r="H10" s="548" t="str">
        <f>IF('기본사항 등 입력'!F16="","",'기본사항 등 입력'!F16)</f>
        <v/>
      </c>
      <c r="I10" s="549"/>
      <c r="J10" s="549"/>
      <c r="K10" s="549"/>
      <c r="L10" s="549"/>
      <c r="M10" s="549"/>
      <c r="N10" s="549"/>
      <c r="O10" s="549"/>
      <c r="P10" s="549"/>
      <c r="Q10" s="549"/>
      <c r="R10" s="549"/>
      <c r="S10" s="549"/>
      <c r="T10" s="549"/>
      <c r="U10" s="549"/>
      <c r="V10" s="549"/>
      <c r="W10" s="549"/>
      <c r="X10" s="549"/>
      <c r="Y10" s="549"/>
      <c r="Z10" s="549"/>
      <c r="AA10" s="550"/>
      <c r="AB10" s="364" t="s">
        <v>80</v>
      </c>
      <c r="AC10" s="365"/>
      <c r="AD10" s="366"/>
      <c r="AE10" s="551">
        <f>'기본사항 등 입력'!F15</f>
        <v>0</v>
      </c>
      <c r="AF10" s="552"/>
    </row>
    <row r="11" spans="1:32" ht="18.75" customHeight="1">
      <c r="B11" s="526"/>
      <c r="C11" s="527"/>
      <c r="D11" s="553" t="s">
        <v>54</v>
      </c>
      <c r="E11" s="554"/>
      <c r="F11" s="554"/>
      <c r="G11" s="554"/>
      <c r="H11" s="554"/>
      <c r="I11" s="535"/>
      <c r="J11" s="535"/>
      <c r="K11" s="535"/>
      <c r="L11" s="535"/>
      <c r="M11" s="535"/>
      <c r="N11" s="535"/>
      <c r="O11" s="535"/>
      <c r="P11" s="535"/>
      <c r="Q11" s="535"/>
      <c r="R11" s="535"/>
      <c r="S11" s="535"/>
      <c r="T11" s="535"/>
      <c r="U11" s="535"/>
      <c r="V11" s="535"/>
      <c r="W11" s="535"/>
      <c r="X11" s="535"/>
      <c r="Y11" s="535"/>
      <c r="Z11" s="535"/>
      <c r="AA11" s="535"/>
      <c r="AB11" s="367" t="s">
        <v>201</v>
      </c>
      <c r="AC11" s="367"/>
      <c r="AD11" s="367"/>
      <c r="AE11" s="367"/>
      <c r="AF11" s="367"/>
    </row>
    <row r="12" spans="1:32" ht="18.75" customHeight="1" thickBot="1">
      <c r="B12" s="528"/>
      <c r="C12" s="529"/>
      <c r="D12" s="555"/>
      <c r="E12" s="556"/>
      <c r="F12" s="556"/>
      <c r="G12" s="556"/>
      <c r="H12" s="556"/>
      <c r="I12" s="528"/>
      <c r="J12" s="528"/>
      <c r="K12" s="528"/>
      <c r="L12" s="528"/>
      <c r="M12" s="528"/>
      <c r="N12" s="528"/>
      <c r="O12" s="528"/>
      <c r="P12" s="528"/>
      <c r="Q12" s="528"/>
      <c r="R12" s="528"/>
      <c r="S12" s="528"/>
      <c r="T12" s="528"/>
      <c r="U12" s="528"/>
      <c r="V12" s="528"/>
      <c r="W12" s="528"/>
      <c r="X12" s="528"/>
      <c r="Y12" s="528"/>
      <c r="Z12" s="528"/>
      <c r="AA12" s="528"/>
      <c r="AB12" s="368"/>
      <c r="AC12" s="368"/>
      <c r="AD12" s="368"/>
      <c r="AE12" s="368"/>
      <c r="AF12" s="368"/>
    </row>
    <row r="13" spans="1:32" ht="18.75" customHeight="1">
      <c r="B13" s="535" t="s">
        <v>55</v>
      </c>
      <c r="C13" s="535"/>
      <c r="D13" s="535"/>
      <c r="E13" s="535"/>
      <c r="F13" s="536"/>
      <c r="G13" s="536"/>
      <c r="H13" s="536"/>
      <c r="I13" s="536"/>
      <c r="J13" s="461" t="s">
        <v>56</v>
      </c>
      <c r="K13" s="537"/>
      <c r="L13" s="538" t="s">
        <v>57</v>
      </c>
      <c r="M13" s="539"/>
      <c r="N13" s="539"/>
      <c r="O13" s="539"/>
      <c r="P13" s="539"/>
      <c r="Q13" s="539"/>
      <c r="R13" s="539"/>
      <c r="S13" s="539"/>
      <c r="T13" s="539"/>
      <c r="U13" s="539"/>
      <c r="V13" s="461" t="s">
        <v>210</v>
      </c>
      <c r="W13" s="461"/>
      <c r="X13" s="461"/>
      <c r="Y13" s="461"/>
      <c r="Z13" s="461"/>
      <c r="AA13" s="461"/>
      <c r="AB13" s="461"/>
      <c r="AC13" s="461"/>
      <c r="AD13" s="461"/>
      <c r="AE13" s="461"/>
      <c r="AF13" s="461"/>
    </row>
    <row r="14" spans="1:32" ht="18.75" customHeight="1" thickBot="1">
      <c r="B14" s="528"/>
      <c r="C14" s="528"/>
      <c r="D14" s="528"/>
      <c r="E14" s="528"/>
      <c r="F14" s="542"/>
      <c r="G14" s="542"/>
      <c r="H14" s="542"/>
      <c r="I14" s="542"/>
      <c r="J14" s="543" t="s">
        <v>58</v>
      </c>
      <c r="K14" s="544"/>
      <c r="L14" s="540"/>
      <c r="M14" s="541"/>
      <c r="N14" s="541"/>
      <c r="O14" s="541"/>
      <c r="P14" s="541"/>
      <c r="Q14" s="541"/>
      <c r="R14" s="541"/>
      <c r="S14" s="541"/>
      <c r="T14" s="541"/>
      <c r="U14" s="541"/>
      <c r="V14" s="543" t="s">
        <v>211</v>
      </c>
      <c r="W14" s="543"/>
      <c r="X14" s="543"/>
      <c r="Y14" s="543"/>
      <c r="Z14" s="543"/>
      <c r="AA14" s="543"/>
      <c r="AB14" s="543"/>
      <c r="AC14" s="543"/>
      <c r="AD14" s="543"/>
      <c r="AE14" s="543"/>
      <c r="AF14" s="543"/>
    </row>
    <row r="15" spans="1:32" ht="18.75" customHeight="1">
      <c r="B15" s="324" t="s">
        <v>59</v>
      </c>
      <c r="C15" s="326"/>
      <c r="D15" s="514" t="s">
        <v>60</v>
      </c>
      <c r="E15" s="515"/>
      <c r="F15" s="515"/>
      <c r="G15" s="515"/>
      <c r="H15" s="515"/>
      <c r="I15" s="516"/>
      <c r="J15" s="354" t="s">
        <v>61</v>
      </c>
      <c r="K15" s="355"/>
      <c r="L15" s="355"/>
      <c r="M15" s="355"/>
      <c r="N15" s="355"/>
      <c r="O15" s="355"/>
      <c r="P15" s="355"/>
      <c r="Q15" s="355"/>
      <c r="R15" s="517"/>
      <c r="S15" s="354" t="s">
        <v>207</v>
      </c>
      <c r="T15" s="355"/>
      <c r="U15" s="355"/>
      <c r="V15" s="355"/>
      <c r="W15" s="355"/>
      <c r="X15" s="355"/>
      <c r="Y15" s="355"/>
      <c r="Z15" s="355"/>
      <c r="AA15" s="517"/>
      <c r="AB15" s="354" t="s">
        <v>208</v>
      </c>
      <c r="AC15" s="355"/>
      <c r="AD15" s="355"/>
      <c r="AE15" s="355"/>
      <c r="AF15" s="355"/>
    </row>
    <row r="16" spans="1:32" ht="18.75" customHeight="1">
      <c r="B16" s="325"/>
      <c r="C16" s="327"/>
      <c r="D16" s="499" t="s">
        <v>62</v>
      </c>
      <c r="E16" s="500"/>
      <c r="F16" s="500"/>
      <c r="G16" s="500"/>
      <c r="H16" s="500"/>
      <c r="I16" s="501"/>
      <c r="J16" s="558" t="str">
        <f>IF('기본사항 등 입력'!H7="","",'기본사항 등 입력'!H7)</f>
        <v/>
      </c>
      <c r="K16" s="559"/>
      <c r="L16" s="559"/>
      <c r="M16" s="559"/>
      <c r="N16" s="559"/>
      <c r="O16" s="559"/>
      <c r="P16" s="559"/>
      <c r="Q16" s="559"/>
      <c r="R16" s="560"/>
      <c r="S16" s="558">
        <f>'기본사항 등 입력'!F7</f>
        <v>0</v>
      </c>
      <c r="T16" s="559"/>
      <c r="U16" s="559"/>
      <c r="V16" s="559"/>
      <c r="W16" s="559"/>
      <c r="X16" s="559"/>
      <c r="Y16" s="559"/>
      <c r="Z16" s="559"/>
      <c r="AA16" s="560"/>
      <c r="AB16" s="356"/>
      <c r="AC16" s="357"/>
      <c r="AD16" s="357"/>
      <c r="AE16" s="357"/>
      <c r="AF16" s="357"/>
    </row>
    <row r="17" spans="2:32" ht="18.75" customHeight="1">
      <c r="B17" s="325"/>
      <c r="C17" s="327"/>
      <c r="D17" s="499" t="s">
        <v>63</v>
      </c>
      <c r="E17" s="500"/>
      <c r="F17" s="500"/>
      <c r="G17" s="500"/>
      <c r="H17" s="500"/>
      <c r="I17" s="501"/>
      <c r="J17" s="361" t="str">
        <f>IF('기본사항 등 입력'!H6="","",'기본사항 등 입력'!H6)</f>
        <v/>
      </c>
      <c r="K17" s="362"/>
      <c r="L17" s="362"/>
      <c r="M17" s="362"/>
      <c r="N17" s="362"/>
      <c r="O17" s="362"/>
      <c r="P17" s="362"/>
      <c r="Q17" s="362"/>
      <c r="R17" s="363"/>
      <c r="S17" s="361">
        <f>'기본사항 등 입력'!F6</f>
        <v>0</v>
      </c>
      <c r="T17" s="362"/>
      <c r="U17" s="362"/>
      <c r="V17" s="362"/>
      <c r="W17" s="362"/>
      <c r="X17" s="362"/>
      <c r="Y17" s="362"/>
      <c r="Z17" s="362"/>
      <c r="AA17" s="363"/>
      <c r="AB17" s="356"/>
      <c r="AC17" s="357"/>
      <c r="AD17" s="357"/>
      <c r="AE17" s="357"/>
      <c r="AF17" s="357"/>
    </row>
    <row r="18" spans="2:32" ht="18.75" customHeight="1">
      <c r="B18" s="325"/>
      <c r="C18" s="327"/>
      <c r="D18" s="499" t="s">
        <v>64</v>
      </c>
      <c r="E18" s="500"/>
      <c r="F18" s="500"/>
      <c r="G18" s="500"/>
      <c r="H18" s="500"/>
      <c r="I18" s="501"/>
      <c r="J18" s="369">
        <f>'기본사항 등 입력'!C25</f>
        <v>0</v>
      </c>
      <c r="K18" s="370"/>
      <c r="L18" s="370"/>
      <c r="M18" s="370"/>
      <c r="N18" s="370"/>
      <c r="O18" s="370"/>
      <c r="P18" s="370"/>
      <c r="Q18" s="370"/>
      <c r="R18" s="561"/>
      <c r="S18" s="563">
        <f>'기본사항 등 입력'!C24</f>
        <v>0</v>
      </c>
      <c r="T18" s="564"/>
      <c r="U18" s="564"/>
      <c r="V18" s="564"/>
      <c r="W18" s="564"/>
      <c r="X18" s="564"/>
      <c r="Y18" s="564"/>
      <c r="Z18" s="564"/>
      <c r="AA18" s="565"/>
      <c r="AB18" s="369">
        <f>J18+S18</f>
        <v>0</v>
      </c>
      <c r="AC18" s="370"/>
      <c r="AD18" s="370"/>
      <c r="AE18" s="370"/>
      <c r="AF18" s="370"/>
    </row>
    <row r="19" spans="2:32" ht="18.75" customHeight="1">
      <c r="B19" s="325"/>
      <c r="C19" s="327"/>
      <c r="D19" s="499" t="s">
        <v>65</v>
      </c>
      <c r="E19" s="500"/>
      <c r="F19" s="500"/>
      <c r="G19" s="500"/>
      <c r="H19" s="500"/>
      <c r="I19" s="501"/>
      <c r="J19" s="369">
        <f>'기본사항 등 입력'!D25</f>
        <v>0</v>
      </c>
      <c r="K19" s="370"/>
      <c r="L19" s="370"/>
      <c r="M19" s="370"/>
      <c r="N19" s="370"/>
      <c r="O19" s="370"/>
      <c r="P19" s="370"/>
      <c r="Q19" s="370"/>
      <c r="R19" s="561"/>
      <c r="S19" s="369">
        <f>'기본사항 등 입력'!D24</f>
        <v>0</v>
      </c>
      <c r="T19" s="370"/>
      <c r="U19" s="370"/>
      <c r="V19" s="370"/>
      <c r="W19" s="370"/>
      <c r="X19" s="370"/>
      <c r="Y19" s="370"/>
      <c r="Z19" s="370"/>
      <c r="AA19" s="561"/>
      <c r="AB19" s="369">
        <f>J19+S19</f>
        <v>0</v>
      </c>
      <c r="AC19" s="370"/>
      <c r="AD19" s="370"/>
      <c r="AE19" s="370"/>
      <c r="AF19" s="370"/>
    </row>
    <row r="20" spans="2:32" ht="18.75" customHeight="1" thickBot="1">
      <c r="B20" s="411"/>
      <c r="C20" s="328"/>
      <c r="D20" s="545" t="s">
        <v>66</v>
      </c>
      <c r="E20" s="546"/>
      <c r="F20" s="546"/>
      <c r="G20" s="546"/>
      <c r="H20" s="546"/>
      <c r="I20" s="547"/>
      <c r="J20" s="493">
        <f>J18-J19</f>
        <v>0</v>
      </c>
      <c r="K20" s="494"/>
      <c r="L20" s="494"/>
      <c r="M20" s="494"/>
      <c r="N20" s="494"/>
      <c r="O20" s="494"/>
      <c r="P20" s="494"/>
      <c r="Q20" s="494"/>
      <c r="R20" s="562"/>
      <c r="S20" s="493">
        <f>S18-S19</f>
        <v>0</v>
      </c>
      <c r="T20" s="494"/>
      <c r="U20" s="494"/>
      <c r="V20" s="494"/>
      <c r="W20" s="494"/>
      <c r="X20" s="494"/>
      <c r="Y20" s="494"/>
      <c r="Z20" s="494"/>
      <c r="AA20" s="562"/>
      <c r="AB20" s="493">
        <f>J20+S20</f>
        <v>0</v>
      </c>
      <c r="AC20" s="494"/>
      <c r="AD20" s="494"/>
      <c r="AE20" s="494"/>
      <c r="AF20" s="494"/>
    </row>
    <row r="21" spans="2:32" ht="18.75" customHeight="1">
      <c r="B21" s="324" t="s">
        <v>67</v>
      </c>
      <c r="C21" s="521"/>
      <c r="D21" s="478" t="s">
        <v>68</v>
      </c>
      <c r="E21" s="478"/>
      <c r="F21" s="478"/>
      <c r="G21" s="358" t="s">
        <v>69</v>
      </c>
      <c r="H21" s="358"/>
      <c r="I21" s="358"/>
      <c r="J21" s="347" t="s">
        <v>70</v>
      </c>
      <c r="K21" s="347"/>
      <c r="L21" s="347"/>
      <c r="M21" s="347" t="s">
        <v>71</v>
      </c>
      <c r="N21" s="347"/>
      <c r="O21" s="347"/>
      <c r="P21" s="347" t="s">
        <v>72</v>
      </c>
      <c r="Q21" s="347"/>
      <c r="R21" s="347"/>
      <c r="S21" s="347"/>
      <c r="T21" s="347" t="s">
        <v>98</v>
      </c>
      <c r="U21" s="347"/>
      <c r="V21" s="347"/>
      <c r="W21" s="347" t="s">
        <v>99</v>
      </c>
      <c r="X21" s="347"/>
      <c r="Y21" s="347"/>
      <c r="Z21" s="347" t="s">
        <v>97</v>
      </c>
      <c r="AA21" s="347"/>
      <c r="AB21" s="347"/>
      <c r="AC21" s="347" t="s">
        <v>96</v>
      </c>
      <c r="AD21" s="347"/>
      <c r="AE21" s="358" t="s">
        <v>77</v>
      </c>
      <c r="AF21" s="359"/>
    </row>
    <row r="22" spans="2:32" ht="18.75" customHeight="1">
      <c r="B22" s="325"/>
      <c r="C22" s="522"/>
      <c r="D22" s="479" t="s">
        <v>39</v>
      </c>
      <c r="E22" s="479"/>
      <c r="F22" s="479"/>
      <c r="G22" s="480" t="str">
        <f>IF('기본사항 등 입력'!C21="","",'기본사항 등 입력'!C21)</f>
        <v/>
      </c>
      <c r="H22" s="480"/>
      <c r="I22" s="480"/>
      <c r="J22" s="480" t="str">
        <f>IF('기본사항 등 입력'!D21="","",'기본사항 등 입력'!D21)</f>
        <v/>
      </c>
      <c r="K22" s="480"/>
      <c r="L22" s="480"/>
      <c r="M22" s="480" t="str">
        <f>IF('기본사항 등 입력'!E21="","",'기본사항 등 입력'!E21)</f>
        <v/>
      </c>
      <c r="N22" s="480"/>
      <c r="O22" s="480"/>
      <c r="P22" s="488" t="str">
        <f>IF('기본사항 등 입력'!F21="","",'기본사항 등 입력'!F21)</f>
        <v/>
      </c>
      <c r="Q22" s="488"/>
      <c r="R22" s="488"/>
      <c r="S22" s="488"/>
      <c r="T22" s="487">
        <f>IF(J22="",0,DATEDIF(J22,M22,"M")+1)</f>
        <v>0</v>
      </c>
      <c r="U22" s="487"/>
      <c r="V22" s="487"/>
      <c r="W22" s="350">
        <f>'기본사항 등 입력'!G21+'기본사항 등 입력'!H21</f>
        <v>0</v>
      </c>
      <c r="X22" s="350"/>
      <c r="Y22" s="350"/>
      <c r="Z22" s="350">
        <f>'기본사항 등 입력'!I21+'기본사항 등 입력'!J21</f>
        <v>0</v>
      </c>
      <c r="AA22" s="350"/>
      <c r="AB22" s="350"/>
      <c r="AC22" s="348"/>
      <c r="AD22" s="348"/>
      <c r="AE22" s="349">
        <f>IF(T22="",0,IF(((T22-W22+Z22)/12)&lt;=INT((T22-W22+Z22)/12),INT((T22-W22+Z22)/12),INT((T22-W22+Z22)/12)+1))</f>
        <v>0</v>
      </c>
      <c r="AF22" s="360"/>
    </row>
    <row r="23" spans="2:32" ht="18.75" customHeight="1">
      <c r="B23" s="325"/>
      <c r="C23" s="522"/>
      <c r="D23" s="479" t="s">
        <v>212</v>
      </c>
      <c r="E23" s="479"/>
      <c r="F23" s="479"/>
      <c r="G23" s="480" t="str">
        <f>IF('기본사항 등 입력'!C20="","",'기본사항 등 입력'!C20)</f>
        <v/>
      </c>
      <c r="H23" s="480"/>
      <c r="I23" s="480"/>
      <c r="J23" s="480" t="str">
        <f>IF('기본사항 등 입력'!D20="","",'기본사항 등 입력'!D20)</f>
        <v/>
      </c>
      <c r="K23" s="480"/>
      <c r="L23" s="480"/>
      <c r="M23" s="480" t="str">
        <f>IF('기본사항 등 입력'!E20="","",'기본사항 등 입력'!E20)</f>
        <v/>
      </c>
      <c r="N23" s="480"/>
      <c r="O23" s="480"/>
      <c r="P23" s="488" t="str">
        <f>IF('기본사항 등 입력'!F20="","",'기본사항 등 입력'!F20)</f>
        <v/>
      </c>
      <c r="Q23" s="488"/>
      <c r="R23" s="488"/>
      <c r="S23" s="488"/>
      <c r="T23" s="487">
        <f>IF(J23="",0,DATEDIF(J23,M23,"M")+1)</f>
        <v>0</v>
      </c>
      <c r="U23" s="487"/>
      <c r="V23" s="487"/>
      <c r="W23" s="350">
        <f>'기본사항 등 입력'!G20+'기본사항 등 입력'!H20</f>
        <v>0</v>
      </c>
      <c r="X23" s="350"/>
      <c r="Y23" s="350"/>
      <c r="Z23" s="350">
        <f>'기본사항 등 입력'!I20+'기본사항 등 입력'!J20</f>
        <v>0</v>
      </c>
      <c r="AA23" s="350"/>
      <c r="AB23" s="350"/>
      <c r="AC23" s="348"/>
      <c r="AD23" s="348"/>
      <c r="AE23" s="349">
        <f>IF(T23="",0,IF(((T23-W23+Z23-AC23)/12)&lt;=INT((T23-W23+Z23-AC23)/12),INT((T23-W23+Z23-AC23)/12),INT((T23-W23+Z23-AC23)/12)+1))</f>
        <v>0</v>
      </c>
      <c r="AF23" s="360"/>
    </row>
    <row r="24" spans="2:32" ht="18.75" customHeight="1">
      <c r="B24" s="325"/>
      <c r="C24" s="522"/>
      <c r="D24" s="479" t="s">
        <v>213</v>
      </c>
      <c r="E24" s="479"/>
      <c r="F24" s="479"/>
      <c r="G24" s="480"/>
      <c r="H24" s="480"/>
      <c r="I24" s="480"/>
      <c r="J24" s="480" t="str">
        <f>IF('기본사항 등 입력'!D20="","",IF('기본사항 등 입력'!D21="",'기본사항 등 입력'!D20,MIN('기본사항 등 입력'!D21,'기본사항 등 입력'!D20)))</f>
        <v/>
      </c>
      <c r="K24" s="480"/>
      <c r="L24" s="480"/>
      <c r="M24" s="480" t="str">
        <f>IF('기본사항 등 입력'!E20="","",IF('기본사항 등 입력'!E21="",'기본사항 등 입력'!E20,MAX('기본사항 등 입력'!E21,'기본사항 등 입력'!E20)))</f>
        <v/>
      </c>
      <c r="N24" s="480"/>
      <c r="O24" s="480"/>
      <c r="P24" s="489"/>
      <c r="Q24" s="489"/>
      <c r="R24" s="489"/>
      <c r="S24" s="489"/>
      <c r="T24" s="487">
        <f>IF(J24="",0,DATEDIF(J24,M24,"M")+1)</f>
        <v>0</v>
      </c>
      <c r="U24" s="487"/>
      <c r="V24" s="487"/>
      <c r="W24" s="350">
        <f>W23+W22</f>
        <v>0</v>
      </c>
      <c r="X24" s="350"/>
      <c r="Y24" s="350"/>
      <c r="Z24" s="351">
        <f>Z22+Z23</f>
        <v>0</v>
      </c>
      <c r="AA24" s="352"/>
      <c r="AB24" s="353"/>
      <c r="AC24" s="349">
        <f>IF(M22="",0,IF(M22-MAX(J23,J22)&lt;1,0,DATEDIF(MAX(J23,J22),MIN(M22,M23),"M")+1))</f>
        <v>0</v>
      </c>
      <c r="AD24" s="349"/>
      <c r="AE24" s="349">
        <f>IF('기본사항 등 입력'!D20="",0,IF('기본사항 등 입력'!D21="",IF(T24="",0,IF(((T24-W24+Z24)/12)&lt;=INT((T24-W24+Z24)/12),INT((T24-W24+Z24)/12),INT((T24-W24+Z24)/12)+1)),IF(J23-M22&lt;=1,IF(T24="",0,IF(((T24-W24+Z24)/12)&lt;=INT((T24-W24+Z24)/12),INT((T24-W24+Z24)/12),INT((T24-W24+Z24)/12)+1)),"#VALUE!")))</f>
        <v>0</v>
      </c>
      <c r="AF24" s="360"/>
    </row>
    <row r="25" spans="2:32" ht="18.75" customHeight="1">
      <c r="B25" s="325"/>
      <c r="C25" s="522"/>
      <c r="D25" s="476" t="s">
        <v>40</v>
      </c>
      <c r="E25" s="479" t="s">
        <v>214</v>
      </c>
      <c r="F25" s="479"/>
      <c r="G25" s="483" t="str">
        <f>IF(J24&lt;=DATE(2012,12,31),J24,"")</f>
        <v/>
      </c>
      <c r="H25" s="483"/>
      <c r="I25" s="483"/>
      <c r="J25" s="480" t="str">
        <f>IF(J24&lt;=DATE(2012,12,31),J24,"")</f>
        <v/>
      </c>
      <c r="K25" s="480"/>
      <c r="L25" s="480"/>
      <c r="M25" s="480" t="str">
        <f>IF(J25="","",IF(M24&gt;=DATE(2012,12,31),DATE(2012,12,31),M24))</f>
        <v/>
      </c>
      <c r="N25" s="480"/>
      <c r="O25" s="480"/>
      <c r="P25" s="489"/>
      <c r="Q25" s="489"/>
      <c r="R25" s="489"/>
      <c r="S25" s="489"/>
      <c r="T25" s="487">
        <f>IF(J25="",0,DATEDIF(J25,M25,"M")+1)</f>
        <v>0</v>
      </c>
      <c r="U25" s="487"/>
      <c r="V25" s="487"/>
      <c r="W25" s="350">
        <f>'기본사항 등 입력'!G20+'기본사항 등 입력'!G21</f>
        <v>0</v>
      </c>
      <c r="X25" s="350"/>
      <c r="Y25" s="350"/>
      <c r="Z25" s="350">
        <f>'기본사항 등 입력'!I20+'기본사항 등 입력'!I21</f>
        <v>0</v>
      </c>
      <c r="AA25" s="350"/>
      <c r="AB25" s="350"/>
      <c r="AC25" s="348"/>
      <c r="AD25" s="348"/>
      <c r="AE25" s="349">
        <f>IF(T25="",0,IF(((T25-W25+Z25-AC25)/12)&lt;=INT((T25-W25+Z25-AC25)/12),INT((T25-W25+Z25-AC25)/12),INT((T25-W25+Z25-AC25)/12)+1))</f>
        <v>0</v>
      </c>
      <c r="AF25" s="360"/>
    </row>
    <row r="26" spans="2:32" ht="18.75" customHeight="1" thickBot="1">
      <c r="B26" s="411"/>
      <c r="C26" s="523"/>
      <c r="D26" s="477"/>
      <c r="E26" s="484" t="s">
        <v>215</v>
      </c>
      <c r="F26" s="484"/>
      <c r="G26" s="481" t="str">
        <f>IF(J24&lt;DATE(2013,1,1),IF(M24&lt;=DATE(2012,12,31),"",DATE(2013,1,1)),J24)</f>
        <v/>
      </c>
      <c r="H26" s="481"/>
      <c r="I26" s="481"/>
      <c r="J26" s="482" t="str">
        <f>IF(J24&lt;DATE(2013,1,1),IF(M24&lt;=DATE(2012,12,31),"",DATE(2013,1,1)),J24)</f>
        <v/>
      </c>
      <c r="K26" s="482"/>
      <c r="L26" s="482"/>
      <c r="M26" s="482" t="str">
        <f>IF(G26="","",M24)</f>
        <v/>
      </c>
      <c r="N26" s="482"/>
      <c r="O26" s="482"/>
      <c r="P26" s="492"/>
      <c r="Q26" s="492"/>
      <c r="R26" s="492"/>
      <c r="S26" s="492"/>
      <c r="T26" s="557">
        <f>IF(J26="",0,DATEDIF(J26,M26,"M")+1)</f>
        <v>0</v>
      </c>
      <c r="U26" s="557"/>
      <c r="V26" s="557"/>
      <c r="W26" s="490">
        <f>'기본사항 등 입력'!H20+'기본사항 등 입력'!H21</f>
        <v>0</v>
      </c>
      <c r="X26" s="490"/>
      <c r="Y26" s="490"/>
      <c r="Z26" s="490">
        <f>'기본사항 등 입력'!J20+'기본사항 등 입력'!J21</f>
        <v>0</v>
      </c>
      <c r="AA26" s="490"/>
      <c r="AB26" s="490"/>
      <c r="AC26" s="491"/>
      <c r="AD26" s="491"/>
      <c r="AE26" s="485">
        <f>IF(AE24="",0,IF(AE25="",AE24,AE24-AE25))</f>
        <v>0</v>
      </c>
      <c r="AF26" s="486"/>
    </row>
    <row r="27" spans="2:32" s="4" customFormat="1" ht="37.5" customHeight="1" thickBot="1">
      <c r="B27" s="460" t="s">
        <v>158</v>
      </c>
      <c r="C27" s="461"/>
      <c r="D27" s="461"/>
      <c r="E27" s="461"/>
      <c r="F27" s="461"/>
      <c r="G27" s="461"/>
      <c r="H27" s="461"/>
      <c r="I27" s="461"/>
      <c r="J27" s="461"/>
      <c r="K27" s="461"/>
      <c r="L27" s="461"/>
      <c r="M27" s="461"/>
      <c r="N27" s="461"/>
      <c r="O27" s="461"/>
      <c r="P27" s="461"/>
      <c r="Q27" s="461"/>
      <c r="R27" s="461"/>
      <c r="S27" s="461"/>
      <c r="T27" s="461"/>
      <c r="U27" s="461"/>
      <c r="V27" s="461"/>
      <c r="W27" s="461"/>
      <c r="X27" s="461"/>
      <c r="Y27" s="461"/>
      <c r="Z27" s="461"/>
      <c r="AA27" s="461"/>
      <c r="AB27" s="461"/>
      <c r="AC27" s="461"/>
      <c r="AD27" s="461"/>
      <c r="AE27" s="461"/>
      <c r="AF27" s="461"/>
    </row>
    <row r="28" spans="2:32" s="4" customFormat="1" ht="18.75" customHeight="1" thickBot="1">
      <c r="B28" s="306" t="s">
        <v>159</v>
      </c>
      <c r="C28" s="306"/>
      <c r="D28" s="306"/>
      <c r="E28" s="462" t="s">
        <v>168</v>
      </c>
      <c r="F28" s="300" t="s">
        <v>160</v>
      </c>
      <c r="G28" s="300"/>
      <c r="H28" s="300"/>
      <c r="I28" s="300"/>
      <c r="J28" s="300"/>
      <c r="K28" s="300"/>
      <c r="L28" s="300"/>
      <c r="M28" s="300"/>
      <c r="N28" s="300"/>
      <c r="O28" s="300"/>
      <c r="P28" s="300"/>
      <c r="Q28" s="300"/>
      <c r="R28" s="300"/>
      <c r="S28" s="300" t="s">
        <v>161</v>
      </c>
      <c r="T28" s="300"/>
      <c r="U28" s="300"/>
      <c r="V28" s="300"/>
      <c r="W28" s="300"/>
      <c r="X28" s="300"/>
      <c r="Y28" s="300"/>
      <c r="Z28" s="300"/>
      <c r="AA28" s="300"/>
      <c r="AB28" s="300"/>
      <c r="AC28" s="300"/>
      <c r="AD28" s="300"/>
      <c r="AE28" s="300"/>
      <c r="AF28" s="301"/>
    </row>
    <row r="29" spans="2:32" s="4" customFormat="1" ht="18.75" customHeight="1" thickBot="1">
      <c r="B29" s="307"/>
      <c r="C29" s="307"/>
      <c r="D29" s="307"/>
      <c r="E29" s="300"/>
      <c r="F29" s="463" t="s">
        <v>162</v>
      </c>
      <c r="G29" s="463"/>
      <c r="H29" s="463"/>
      <c r="I29" s="463"/>
      <c r="J29" s="463"/>
      <c r="K29" s="463"/>
      <c r="L29" s="463"/>
      <c r="M29" s="463"/>
      <c r="N29" s="463"/>
      <c r="O29" s="463"/>
      <c r="P29" s="463"/>
      <c r="Q29" s="463"/>
      <c r="R29" s="463"/>
      <c r="S29" s="468">
        <f>AB20</f>
        <v>0</v>
      </c>
      <c r="T29" s="468"/>
      <c r="U29" s="468"/>
      <c r="V29" s="468"/>
      <c r="W29" s="468"/>
      <c r="X29" s="468"/>
      <c r="Y29" s="468"/>
      <c r="Z29" s="468"/>
      <c r="AA29" s="468"/>
      <c r="AB29" s="468"/>
      <c r="AC29" s="468"/>
      <c r="AD29" s="468"/>
      <c r="AE29" s="468"/>
      <c r="AF29" s="469"/>
    </row>
    <row r="30" spans="2:32" s="4" customFormat="1" ht="18.75" customHeight="1" thickBot="1">
      <c r="B30" s="307"/>
      <c r="C30" s="307"/>
      <c r="D30" s="307"/>
      <c r="E30" s="300"/>
      <c r="F30" s="464" t="s">
        <v>163</v>
      </c>
      <c r="G30" s="464"/>
      <c r="H30" s="464"/>
      <c r="I30" s="464"/>
      <c r="J30" s="464"/>
      <c r="K30" s="464"/>
      <c r="L30" s="464"/>
      <c r="M30" s="464"/>
      <c r="N30" s="464"/>
      <c r="O30" s="464"/>
      <c r="P30" s="464"/>
      <c r="Q30" s="464"/>
      <c r="R30" s="464"/>
      <c r="S30" s="470">
        <f>IF(AE24&lt;=5,AE24*300000,IF(AE24&lt;=10,(AE24-5)*500000+1500000,IF(AE24&lt;=20,(AE24-10)*800000+4000000,IF(AE24&gt;20,(AE24-20)*1200000+12000000))))</f>
        <v>0</v>
      </c>
      <c r="T30" s="470"/>
      <c r="U30" s="470"/>
      <c r="V30" s="470"/>
      <c r="W30" s="470"/>
      <c r="X30" s="470"/>
      <c r="Y30" s="470"/>
      <c r="Z30" s="470"/>
      <c r="AA30" s="470"/>
      <c r="AB30" s="470"/>
      <c r="AC30" s="470"/>
      <c r="AD30" s="470"/>
      <c r="AE30" s="470"/>
      <c r="AF30" s="471"/>
    </row>
    <row r="31" spans="2:32" s="4" customFormat="1" ht="18.75" customHeight="1" thickBot="1">
      <c r="B31" s="307"/>
      <c r="C31" s="307"/>
      <c r="D31" s="307"/>
      <c r="E31" s="300"/>
      <c r="F31" s="464" t="s">
        <v>164</v>
      </c>
      <c r="G31" s="464"/>
      <c r="H31" s="464"/>
      <c r="I31" s="464"/>
      <c r="J31" s="464"/>
      <c r="K31" s="464"/>
      <c r="L31" s="464"/>
      <c r="M31" s="464"/>
      <c r="N31" s="464"/>
      <c r="O31" s="464"/>
      <c r="P31" s="464"/>
      <c r="Q31" s="464"/>
      <c r="R31" s="464"/>
      <c r="S31" s="470">
        <f>IF(AE24=0,0,ROUNDDOWN(((S29-S30)*12/AE24),0))</f>
        <v>0</v>
      </c>
      <c r="T31" s="470"/>
      <c r="U31" s="470"/>
      <c r="V31" s="470"/>
      <c r="W31" s="470"/>
      <c r="X31" s="470"/>
      <c r="Y31" s="470"/>
      <c r="Z31" s="470"/>
      <c r="AA31" s="470"/>
      <c r="AB31" s="470"/>
      <c r="AC31" s="470"/>
      <c r="AD31" s="470"/>
      <c r="AE31" s="470"/>
      <c r="AF31" s="471"/>
    </row>
    <row r="32" spans="2:32" s="4" customFormat="1" ht="18.75" customHeight="1" thickBot="1">
      <c r="B32" s="307"/>
      <c r="C32" s="307"/>
      <c r="D32" s="307"/>
      <c r="E32" s="300"/>
      <c r="F32" s="464" t="s">
        <v>165</v>
      </c>
      <c r="G32" s="464"/>
      <c r="H32" s="464"/>
      <c r="I32" s="464"/>
      <c r="J32" s="464"/>
      <c r="K32" s="464"/>
      <c r="L32" s="464"/>
      <c r="M32" s="464"/>
      <c r="N32" s="464"/>
      <c r="O32" s="464"/>
      <c r="P32" s="464"/>
      <c r="Q32" s="464"/>
      <c r="R32" s="464"/>
      <c r="S32" s="472">
        <f>ROUND(IF(S31&lt;=8000000,S31,IF(S31&lt;=70000000,(S31-8000000)*0.6+8000000,IF(S31&lt;=100000000,(S31-70000000)*0.55+45200000,IF(S31&lt;=300000000,(S31-100000000)*0.45+61700000,IF(S31&gt;300000000,(S31-300000000)*0.35+151700000))))),0)</f>
        <v>0</v>
      </c>
      <c r="T32" s="472"/>
      <c r="U32" s="472"/>
      <c r="V32" s="472"/>
      <c r="W32" s="472"/>
      <c r="X32" s="472"/>
      <c r="Y32" s="472"/>
      <c r="Z32" s="472"/>
      <c r="AA32" s="472"/>
      <c r="AB32" s="472"/>
      <c r="AC32" s="472"/>
      <c r="AD32" s="472"/>
      <c r="AE32" s="472"/>
      <c r="AF32" s="473"/>
    </row>
    <row r="33" spans="2:32" s="4" customFormat="1" ht="18.75" customHeight="1" thickBot="1">
      <c r="B33" s="307"/>
      <c r="C33" s="307"/>
      <c r="D33" s="307"/>
      <c r="E33" s="300"/>
      <c r="F33" s="465" t="s">
        <v>166</v>
      </c>
      <c r="G33" s="465"/>
      <c r="H33" s="465"/>
      <c r="I33" s="465"/>
      <c r="J33" s="465"/>
      <c r="K33" s="465"/>
      <c r="L33" s="465"/>
      <c r="M33" s="465"/>
      <c r="N33" s="465"/>
      <c r="O33" s="465"/>
      <c r="P33" s="465"/>
      <c r="Q33" s="465"/>
      <c r="R33" s="465"/>
      <c r="S33" s="474">
        <f>S31-S32</f>
        <v>0</v>
      </c>
      <c r="T33" s="474"/>
      <c r="U33" s="474"/>
      <c r="V33" s="474"/>
      <c r="W33" s="474"/>
      <c r="X33" s="474"/>
      <c r="Y33" s="474"/>
      <c r="Z33" s="474"/>
      <c r="AA33" s="474"/>
      <c r="AB33" s="474"/>
      <c r="AC33" s="474"/>
      <c r="AD33" s="474"/>
      <c r="AE33" s="474"/>
      <c r="AF33" s="475"/>
    </row>
    <row r="34" spans="2:32" s="4" customFormat="1" ht="18.75" customHeight="1" thickBot="1">
      <c r="B34" s="307"/>
      <c r="C34" s="307"/>
      <c r="D34" s="307"/>
      <c r="E34" s="462" t="s">
        <v>169</v>
      </c>
      <c r="F34" s="300" t="s">
        <v>160</v>
      </c>
      <c r="G34" s="300"/>
      <c r="H34" s="300"/>
      <c r="I34" s="300"/>
      <c r="J34" s="300"/>
      <c r="K34" s="300"/>
      <c r="L34" s="300"/>
      <c r="M34" s="300"/>
      <c r="N34" s="300"/>
      <c r="O34" s="300"/>
      <c r="P34" s="300"/>
      <c r="Q34" s="300"/>
      <c r="R34" s="300"/>
      <c r="S34" s="321" t="s">
        <v>161</v>
      </c>
      <c r="T34" s="321"/>
      <c r="U34" s="321"/>
      <c r="V34" s="321"/>
      <c r="W34" s="321"/>
      <c r="X34" s="321"/>
      <c r="Y34" s="321"/>
      <c r="Z34" s="321"/>
      <c r="AA34" s="321"/>
      <c r="AB34" s="321"/>
      <c r="AC34" s="321"/>
      <c r="AD34" s="321"/>
      <c r="AE34" s="321"/>
      <c r="AF34" s="322"/>
    </row>
    <row r="35" spans="2:32" s="4" customFormat="1" ht="18.75" customHeight="1" thickBot="1">
      <c r="B35" s="307"/>
      <c r="C35" s="307"/>
      <c r="D35" s="307"/>
      <c r="E35" s="300"/>
      <c r="F35" s="466" t="s">
        <v>185</v>
      </c>
      <c r="G35" s="466"/>
      <c r="H35" s="466"/>
      <c r="I35" s="466"/>
      <c r="J35" s="466"/>
      <c r="K35" s="466"/>
      <c r="L35" s="466"/>
      <c r="M35" s="466"/>
      <c r="N35" s="466"/>
      <c r="O35" s="466"/>
      <c r="P35" s="466"/>
      <c r="Q35" s="466"/>
      <c r="R35" s="466"/>
      <c r="S35" s="468">
        <f>ROUNDDOWN(IF(S33&lt;=12000000,S33*0.06,IF(S33&lt;=46000000,S33*0.15-1080000,IF(S33&lt;=88000000,S33*0.24-5220000,IF(S33&lt;=150000000,S33*0.35-14900000,IF(S33&gt;150000000,S33*0.38-19400000))))),0)</f>
        <v>0</v>
      </c>
      <c r="T35" s="468"/>
      <c r="U35" s="468"/>
      <c r="V35" s="468"/>
      <c r="W35" s="468"/>
      <c r="X35" s="468"/>
      <c r="Y35" s="468"/>
      <c r="Z35" s="468"/>
      <c r="AA35" s="468"/>
      <c r="AB35" s="468"/>
      <c r="AC35" s="468"/>
      <c r="AD35" s="468"/>
      <c r="AE35" s="468"/>
      <c r="AF35" s="469"/>
    </row>
    <row r="36" spans="2:32" s="4" customFormat="1" ht="18.75" customHeight="1" thickBot="1">
      <c r="B36" s="308"/>
      <c r="C36" s="308"/>
      <c r="D36" s="308"/>
      <c r="E36" s="300"/>
      <c r="F36" s="467" t="s">
        <v>186</v>
      </c>
      <c r="G36" s="467"/>
      <c r="H36" s="467"/>
      <c r="I36" s="467"/>
      <c r="J36" s="467"/>
      <c r="K36" s="467"/>
      <c r="L36" s="467"/>
      <c r="M36" s="467"/>
      <c r="N36" s="467"/>
      <c r="O36" s="467"/>
      <c r="P36" s="467"/>
      <c r="Q36" s="467"/>
      <c r="R36" s="467"/>
      <c r="S36" s="474">
        <f>ROUNDDOWN(S35/12*AE24,0)</f>
        <v>0</v>
      </c>
      <c r="T36" s="474"/>
      <c r="U36" s="474"/>
      <c r="V36" s="474"/>
      <c r="W36" s="474"/>
      <c r="X36" s="474"/>
      <c r="Y36" s="474"/>
      <c r="Z36" s="474"/>
      <c r="AA36" s="474"/>
      <c r="AB36" s="474"/>
      <c r="AC36" s="474"/>
      <c r="AD36" s="474"/>
      <c r="AE36" s="474"/>
      <c r="AF36" s="475"/>
    </row>
    <row r="37" spans="2:32" s="4" customFormat="1" ht="18.75" customHeight="1" thickBot="1">
      <c r="B37" s="306" t="s">
        <v>167</v>
      </c>
      <c r="C37" s="306"/>
      <c r="D37" s="306"/>
      <c r="E37" s="324" t="s">
        <v>168</v>
      </c>
      <c r="F37" s="300" t="s">
        <v>160</v>
      </c>
      <c r="G37" s="300"/>
      <c r="H37" s="300"/>
      <c r="I37" s="300"/>
      <c r="J37" s="300"/>
      <c r="K37" s="300"/>
      <c r="L37" s="300"/>
      <c r="M37" s="300"/>
      <c r="N37" s="300"/>
      <c r="O37" s="300"/>
      <c r="P37" s="300"/>
      <c r="Q37" s="300"/>
      <c r="R37" s="300"/>
      <c r="S37" s="321" t="s">
        <v>161</v>
      </c>
      <c r="T37" s="321"/>
      <c r="U37" s="321"/>
      <c r="V37" s="321"/>
      <c r="W37" s="321"/>
      <c r="X37" s="321"/>
      <c r="Y37" s="321"/>
      <c r="Z37" s="321"/>
      <c r="AA37" s="321"/>
      <c r="AB37" s="321"/>
      <c r="AC37" s="321"/>
      <c r="AD37" s="321"/>
      <c r="AE37" s="321"/>
      <c r="AF37" s="322"/>
    </row>
    <row r="38" spans="2:32" s="4" customFormat="1" ht="18.75" customHeight="1">
      <c r="B38" s="307"/>
      <c r="C38" s="307"/>
      <c r="D38" s="307"/>
      <c r="E38" s="325"/>
      <c r="F38" s="329" t="s">
        <v>170</v>
      </c>
      <c r="G38" s="329"/>
      <c r="H38" s="329"/>
      <c r="I38" s="329"/>
      <c r="J38" s="329"/>
      <c r="K38" s="329"/>
      <c r="L38" s="329"/>
      <c r="M38" s="329"/>
      <c r="N38" s="329"/>
      <c r="O38" s="329"/>
      <c r="P38" s="329"/>
      <c r="Q38" s="329"/>
      <c r="R38" s="329"/>
      <c r="S38" s="332">
        <f>J20+S20</f>
        <v>0</v>
      </c>
      <c r="T38" s="332"/>
      <c r="U38" s="332"/>
      <c r="V38" s="332"/>
      <c r="W38" s="332"/>
      <c r="X38" s="332"/>
      <c r="Y38" s="332"/>
      <c r="Z38" s="332"/>
      <c r="AA38" s="332"/>
      <c r="AB38" s="332"/>
      <c r="AC38" s="332"/>
      <c r="AD38" s="332"/>
      <c r="AE38" s="332"/>
      <c r="AF38" s="333"/>
    </row>
    <row r="39" spans="2:32" s="4" customFormat="1" ht="18.75" customHeight="1">
      <c r="B39" s="307"/>
      <c r="C39" s="307"/>
      <c r="D39" s="307"/>
      <c r="E39" s="325"/>
      <c r="F39" s="330" t="s">
        <v>171</v>
      </c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4">
        <f>ROUND(S38*0.4,0)</f>
        <v>0</v>
      </c>
      <c r="T39" s="334"/>
      <c r="U39" s="334"/>
      <c r="V39" s="334"/>
      <c r="W39" s="334"/>
      <c r="X39" s="334"/>
      <c r="Y39" s="334"/>
      <c r="Z39" s="334"/>
      <c r="AA39" s="334"/>
      <c r="AB39" s="334"/>
      <c r="AC39" s="334"/>
      <c r="AD39" s="334"/>
      <c r="AE39" s="334"/>
      <c r="AF39" s="335"/>
    </row>
    <row r="40" spans="2:32" s="4" customFormat="1" ht="15" customHeight="1">
      <c r="B40" s="307"/>
      <c r="C40" s="307"/>
      <c r="D40" s="307"/>
      <c r="E40" s="325"/>
      <c r="F40" s="330" t="s">
        <v>172</v>
      </c>
      <c r="G40" s="330"/>
      <c r="H40" s="330"/>
      <c r="I40" s="330"/>
      <c r="J40" s="330"/>
      <c r="K40" s="330"/>
      <c r="L40" s="330"/>
      <c r="M40" s="330"/>
      <c r="N40" s="330"/>
      <c r="O40" s="330"/>
      <c r="P40" s="330"/>
      <c r="Q40" s="330"/>
      <c r="R40" s="330"/>
      <c r="S40" s="334">
        <f>IF(AE24&lt;=5,AE24*300000,IF(AE24&lt;=10,(AE24-5)*500000+1500000,IF(AE24&lt;=20,(AE24-10)*800000+4000000,IF(AE24&gt;20,(AE24-20)*1200000+12000000))))</f>
        <v>0</v>
      </c>
      <c r="T40" s="334"/>
      <c r="U40" s="334"/>
      <c r="V40" s="334"/>
      <c r="W40" s="334"/>
      <c r="X40" s="334"/>
      <c r="Y40" s="334"/>
      <c r="Z40" s="334"/>
      <c r="AA40" s="334"/>
      <c r="AB40" s="334"/>
      <c r="AC40" s="334"/>
      <c r="AD40" s="334"/>
      <c r="AE40" s="334"/>
      <c r="AF40" s="335"/>
    </row>
    <row r="41" spans="2:32" s="4" customFormat="1" ht="18.75" customHeight="1" thickBot="1">
      <c r="B41" s="307"/>
      <c r="C41" s="307"/>
      <c r="D41" s="307"/>
      <c r="E41" s="325"/>
      <c r="F41" s="331" t="s">
        <v>202</v>
      </c>
      <c r="G41" s="331"/>
      <c r="H41" s="331"/>
      <c r="I41" s="331"/>
      <c r="J41" s="331"/>
      <c r="K41" s="331"/>
      <c r="L41" s="331"/>
      <c r="M41" s="331"/>
      <c r="N41" s="331"/>
      <c r="O41" s="331"/>
      <c r="P41" s="331"/>
      <c r="Q41" s="331"/>
      <c r="R41" s="331"/>
      <c r="S41" s="336">
        <f>IF(S38-S39-S40&lt;0,0,ROUNDDOWN(S38-S39-S40,0))</f>
        <v>0</v>
      </c>
      <c r="T41" s="336"/>
      <c r="U41" s="336"/>
      <c r="V41" s="336"/>
      <c r="W41" s="336"/>
      <c r="X41" s="336"/>
      <c r="Y41" s="336"/>
      <c r="Z41" s="336"/>
      <c r="AA41" s="336"/>
      <c r="AB41" s="336"/>
      <c r="AC41" s="336"/>
      <c r="AD41" s="336"/>
      <c r="AE41" s="336"/>
      <c r="AF41" s="337"/>
    </row>
    <row r="42" spans="2:32" s="4" customFormat="1" ht="18.75" customHeight="1" thickBot="1">
      <c r="B42" s="307"/>
      <c r="C42" s="307"/>
      <c r="D42" s="307"/>
      <c r="E42" s="326" t="s">
        <v>169</v>
      </c>
      <c r="F42" s="300" t="s">
        <v>160</v>
      </c>
      <c r="G42" s="300"/>
      <c r="H42" s="300"/>
      <c r="I42" s="300"/>
      <c r="J42" s="300"/>
      <c r="K42" s="300"/>
      <c r="L42" s="300"/>
      <c r="M42" s="300"/>
      <c r="N42" s="300"/>
      <c r="O42" s="300"/>
      <c r="P42" s="300"/>
      <c r="Q42" s="300"/>
      <c r="R42" s="300"/>
      <c r="S42" s="300" t="s">
        <v>174</v>
      </c>
      <c r="T42" s="300"/>
      <c r="U42" s="300"/>
      <c r="V42" s="300"/>
      <c r="W42" s="300"/>
      <c r="X42" s="300"/>
      <c r="Y42" s="300" t="s">
        <v>173</v>
      </c>
      <c r="Z42" s="300"/>
      <c r="AA42" s="300"/>
      <c r="AB42" s="300"/>
      <c r="AC42" s="300"/>
      <c r="AD42" s="300" t="s">
        <v>175</v>
      </c>
      <c r="AE42" s="300"/>
      <c r="AF42" s="301"/>
    </row>
    <row r="43" spans="2:32" s="4" customFormat="1" ht="18.75" customHeight="1">
      <c r="B43" s="307"/>
      <c r="C43" s="307"/>
      <c r="D43" s="307"/>
      <c r="E43" s="327"/>
      <c r="F43" s="310" t="s">
        <v>178</v>
      </c>
      <c r="G43" s="310"/>
      <c r="H43" s="310"/>
      <c r="I43" s="310"/>
      <c r="J43" s="310"/>
      <c r="K43" s="310"/>
      <c r="L43" s="310"/>
      <c r="M43" s="310"/>
      <c r="N43" s="310"/>
      <c r="O43" s="310"/>
      <c r="P43" s="310"/>
      <c r="Q43" s="310"/>
      <c r="R43" s="310"/>
      <c r="S43" s="304">
        <f>IF(AE24=0,0,IF(AE25=0,0,ROUND(S41*AE25/AE24,0)))</f>
        <v>0</v>
      </c>
      <c r="T43" s="304"/>
      <c r="U43" s="304"/>
      <c r="V43" s="304"/>
      <c r="W43" s="304"/>
      <c r="X43" s="304"/>
      <c r="Y43" s="304">
        <f>IF(AE24=0,0,S41-S43)</f>
        <v>0</v>
      </c>
      <c r="Z43" s="304"/>
      <c r="AA43" s="304"/>
      <c r="AB43" s="304"/>
      <c r="AC43" s="304"/>
      <c r="AD43" s="304">
        <f>S43+Y43</f>
        <v>0</v>
      </c>
      <c r="AE43" s="304"/>
      <c r="AF43" s="402"/>
    </row>
    <row r="44" spans="2:32" s="4" customFormat="1" ht="18.75" customHeight="1">
      <c r="B44" s="307"/>
      <c r="C44" s="307"/>
      <c r="D44" s="307"/>
      <c r="E44" s="327"/>
      <c r="F44" s="312" t="s">
        <v>179</v>
      </c>
      <c r="G44" s="312"/>
      <c r="H44" s="312"/>
      <c r="I44" s="312"/>
      <c r="J44" s="312"/>
      <c r="K44" s="312"/>
      <c r="L44" s="312"/>
      <c r="M44" s="312"/>
      <c r="N44" s="312"/>
      <c r="O44" s="312"/>
      <c r="P44" s="312"/>
      <c r="Q44" s="312"/>
      <c r="R44" s="312"/>
      <c r="S44" s="305">
        <f>IF(AE25 = 0,0,ROUNDDOWN(S43/AE25,0))</f>
        <v>0</v>
      </c>
      <c r="T44" s="305"/>
      <c r="U44" s="305"/>
      <c r="V44" s="305"/>
      <c r="W44" s="305"/>
      <c r="X44" s="305"/>
      <c r="Y44" s="305">
        <f>ROUNDDOWN(IF(Y43=0,0,Y43/AE26),0)</f>
        <v>0</v>
      </c>
      <c r="Z44" s="305"/>
      <c r="AA44" s="305"/>
      <c r="AB44" s="305"/>
      <c r="AC44" s="305"/>
      <c r="AD44" s="305">
        <f>ROUNDDOWN(IF(AD43=0,0,AD43/AE24),0)</f>
        <v>0</v>
      </c>
      <c r="AE44" s="305"/>
      <c r="AF44" s="403"/>
    </row>
    <row r="45" spans="2:32" s="4" customFormat="1" ht="18.75" customHeight="1">
      <c r="B45" s="307"/>
      <c r="C45" s="307"/>
      <c r="D45" s="307"/>
      <c r="E45" s="327"/>
      <c r="F45" s="312" t="s">
        <v>180</v>
      </c>
      <c r="G45" s="312"/>
      <c r="H45" s="312"/>
      <c r="I45" s="312"/>
      <c r="J45" s="312"/>
      <c r="K45" s="312"/>
      <c r="L45" s="312"/>
      <c r="M45" s="312"/>
      <c r="N45" s="312"/>
      <c r="O45" s="312"/>
      <c r="P45" s="312"/>
      <c r="Q45" s="312"/>
      <c r="R45" s="312"/>
      <c r="S45" s="323"/>
      <c r="T45" s="323"/>
      <c r="U45" s="323"/>
      <c r="V45" s="323"/>
      <c r="W45" s="323"/>
      <c r="X45" s="323"/>
      <c r="Y45" s="305">
        <f>Y44*5</f>
        <v>0</v>
      </c>
      <c r="Z45" s="305"/>
      <c r="AA45" s="305"/>
      <c r="AB45" s="305"/>
      <c r="AC45" s="305"/>
      <c r="AD45" s="305">
        <f>Y45</f>
        <v>0</v>
      </c>
      <c r="AE45" s="305"/>
      <c r="AF45" s="403"/>
    </row>
    <row r="46" spans="2:32" s="4" customFormat="1" ht="18.75" customHeight="1">
      <c r="B46" s="307"/>
      <c r="C46" s="307"/>
      <c r="D46" s="307"/>
      <c r="E46" s="327"/>
      <c r="F46" s="312" t="s">
        <v>181</v>
      </c>
      <c r="G46" s="312"/>
      <c r="H46" s="312"/>
      <c r="I46" s="312"/>
      <c r="J46" s="312"/>
      <c r="K46" s="312"/>
      <c r="L46" s="312"/>
      <c r="M46" s="312"/>
      <c r="N46" s="312"/>
      <c r="O46" s="312"/>
      <c r="P46" s="312"/>
      <c r="Q46" s="312"/>
      <c r="R46" s="312"/>
      <c r="S46" s="323"/>
      <c r="T46" s="323"/>
      <c r="U46" s="323"/>
      <c r="V46" s="323"/>
      <c r="W46" s="323"/>
      <c r="X46" s="323"/>
      <c r="Y46" s="305">
        <f>ROUNDDOWN(IF(Y45&lt;=12000000,Y45*0.06,IF(Y45&lt;=46000000,Y45*0.15-1080000,IF(Y45&lt;=88000000,Y45*0.24-5220000,IF(Y45&lt;=150000000,Y45*0.35-14900000,IF(Y45&gt;150000000,Y45*0.38-19400000))))),0)</f>
        <v>0</v>
      </c>
      <c r="Z46" s="305"/>
      <c r="AA46" s="305"/>
      <c r="AB46" s="305"/>
      <c r="AC46" s="305"/>
      <c r="AD46" s="305">
        <f>Y46</f>
        <v>0</v>
      </c>
      <c r="AE46" s="305"/>
      <c r="AF46" s="403"/>
    </row>
    <row r="47" spans="2:32" s="4" customFormat="1" ht="30" customHeight="1">
      <c r="B47" s="307"/>
      <c r="C47" s="307"/>
      <c r="D47" s="307"/>
      <c r="E47" s="327"/>
      <c r="F47" s="312" t="s">
        <v>216</v>
      </c>
      <c r="G47" s="312"/>
      <c r="H47" s="312"/>
      <c r="I47" s="312"/>
      <c r="J47" s="312"/>
      <c r="K47" s="312"/>
      <c r="L47" s="312"/>
      <c r="M47" s="312"/>
      <c r="N47" s="312"/>
      <c r="O47" s="312"/>
      <c r="P47" s="312"/>
      <c r="Q47" s="312"/>
      <c r="R47" s="312"/>
      <c r="S47" s="317">
        <f>ROUNDDOWN(IF(S44&lt;=12000000,S44*0.06,IF(S44&lt;=46000000,S44*0.15-1080000,IF(S44&lt;=88000000,S44*0.24-5220000,IF(S44&lt;=150000000,S44*0.35-14900000,IF(S44&gt;150000000,S44*0.38-19400000))))),0)</f>
        <v>0</v>
      </c>
      <c r="T47" s="317"/>
      <c r="U47" s="317"/>
      <c r="V47" s="317"/>
      <c r="W47" s="317"/>
      <c r="X47" s="317"/>
      <c r="Y47" s="305">
        <f>ROUNDDOWN(Y46/5,0)</f>
        <v>0</v>
      </c>
      <c r="Z47" s="305"/>
      <c r="AA47" s="305"/>
      <c r="AB47" s="305"/>
      <c r="AC47" s="305"/>
      <c r="AD47" s="404">
        <f>S47+Y47</f>
        <v>0</v>
      </c>
      <c r="AE47" s="404"/>
      <c r="AF47" s="405"/>
    </row>
    <row r="48" spans="2:32" s="4" customFormat="1" ht="18.75" customHeight="1" thickBot="1">
      <c r="B48" s="308"/>
      <c r="C48" s="308"/>
      <c r="D48" s="308"/>
      <c r="E48" s="328"/>
      <c r="F48" s="314" t="s">
        <v>182</v>
      </c>
      <c r="G48" s="314"/>
      <c r="H48" s="314"/>
      <c r="I48" s="314"/>
      <c r="J48" s="314"/>
      <c r="K48" s="314"/>
      <c r="L48" s="314"/>
      <c r="M48" s="314"/>
      <c r="N48" s="314"/>
      <c r="O48" s="314"/>
      <c r="P48" s="314"/>
      <c r="Q48" s="314"/>
      <c r="R48" s="314"/>
      <c r="S48" s="319">
        <f>S47*AE25</f>
        <v>0</v>
      </c>
      <c r="T48" s="319"/>
      <c r="U48" s="319"/>
      <c r="V48" s="319"/>
      <c r="W48" s="319"/>
      <c r="X48" s="319"/>
      <c r="Y48" s="302">
        <f>IF(AE26=0,0,Y47*AE26)</f>
        <v>0</v>
      </c>
      <c r="Z48" s="302"/>
      <c r="AA48" s="302"/>
      <c r="AB48" s="302"/>
      <c r="AC48" s="302"/>
      <c r="AD48" s="302">
        <f>S48+Y48</f>
        <v>0</v>
      </c>
      <c r="AE48" s="302"/>
      <c r="AF48" s="303"/>
    </row>
    <row r="49" spans="2:32" s="4" customFormat="1" ht="18.75" customHeight="1">
      <c r="B49" s="306" t="s">
        <v>176</v>
      </c>
      <c r="C49" s="306"/>
      <c r="D49" s="306"/>
      <c r="E49" s="306"/>
      <c r="F49" s="309" t="s">
        <v>177</v>
      </c>
      <c r="G49" s="310"/>
      <c r="H49" s="310"/>
      <c r="I49" s="310"/>
      <c r="J49" s="310"/>
      <c r="K49" s="310"/>
      <c r="L49" s="310"/>
      <c r="M49" s="310"/>
      <c r="N49" s="310"/>
      <c r="O49" s="310"/>
      <c r="P49" s="310"/>
      <c r="Q49" s="310"/>
      <c r="R49" s="310"/>
      <c r="S49" s="315" t="str">
        <f>TEXT(M24,"YYYY")</f>
        <v/>
      </c>
      <c r="T49" s="315"/>
      <c r="U49" s="315"/>
      <c r="V49" s="315"/>
      <c r="W49" s="315"/>
      <c r="X49" s="315"/>
      <c r="Y49" s="315"/>
      <c r="Z49" s="315"/>
      <c r="AA49" s="315"/>
      <c r="AB49" s="315"/>
      <c r="AC49" s="315"/>
      <c r="AD49" s="315"/>
      <c r="AE49" s="315"/>
      <c r="AF49" s="316"/>
    </row>
    <row r="50" spans="2:32" s="4" customFormat="1" ht="32.25" customHeight="1">
      <c r="B50" s="307"/>
      <c r="C50" s="307"/>
      <c r="D50" s="307"/>
      <c r="E50" s="307"/>
      <c r="F50" s="311" t="s">
        <v>203</v>
      </c>
      <c r="G50" s="312"/>
      <c r="H50" s="312"/>
      <c r="I50" s="312"/>
      <c r="J50" s="312"/>
      <c r="K50" s="312"/>
      <c r="L50" s="312"/>
      <c r="M50" s="312"/>
      <c r="N50" s="312"/>
      <c r="O50" s="312"/>
      <c r="P50" s="312"/>
      <c r="Q50" s="312"/>
      <c r="R50" s="312"/>
      <c r="S50" s="317">
        <f>ROUNDDOWN(IF(TEXT(M24,"YYYY")="2016",AD48*0.8+S36*0.2,IF(TEXT(M24,"YYYY")="2017",AD48*0.6+S36*0.4,IF(TEXT(M24,"YYYY")="2018",AD48*0.4+S36*0.6,IF(TEXT(M24,"YYYY")="2019",AD48*0.2+S36*0.8, S36)))),0)</f>
        <v>0</v>
      </c>
      <c r="T50" s="317"/>
      <c r="U50" s="317"/>
      <c r="V50" s="317"/>
      <c r="W50" s="317"/>
      <c r="X50" s="317"/>
      <c r="Y50" s="317"/>
      <c r="Z50" s="317"/>
      <c r="AA50" s="317"/>
      <c r="AB50" s="317"/>
      <c r="AC50" s="317"/>
      <c r="AD50" s="317"/>
      <c r="AE50" s="317"/>
      <c r="AF50" s="318"/>
    </row>
    <row r="51" spans="2:32" s="4" customFormat="1" ht="18.75" customHeight="1">
      <c r="B51" s="307"/>
      <c r="C51" s="307"/>
      <c r="D51" s="307"/>
      <c r="E51" s="307"/>
      <c r="F51" s="311" t="s">
        <v>183</v>
      </c>
      <c r="G51" s="312"/>
      <c r="H51" s="312"/>
      <c r="I51" s="312"/>
      <c r="J51" s="312"/>
      <c r="K51" s="312"/>
      <c r="L51" s="312"/>
      <c r="M51" s="312"/>
      <c r="N51" s="312"/>
      <c r="O51" s="312"/>
      <c r="P51" s="312"/>
      <c r="Q51" s="312"/>
      <c r="R51" s="312"/>
      <c r="S51" s="317">
        <f>'기본사항 등 입력'!E25</f>
        <v>0</v>
      </c>
      <c r="T51" s="317"/>
      <c r="U51" s="317"/>
      <c r="V51" s="317"/>
      <c r="W51" s="317"/>
      <c r="X51" s="317"/>
      <c r="Y51" s="317"/>
      <c r="Z51" s="317"/>
      <c r="AA51" s="317"/>
      <c r="AB51" s="317"/>
      <c r="AC51" s="317"/>
      <c r="AD51" s="317"/>
      <c r="AE51" s="317"/>
      <c r="AF51" s="318"/>
    </row>
    <row r="52" spans="2:32" s="4" customFormat="1" ht="18.75" customHeight="1" thickBot="1">
      <c r="B52" s="308"/>
      <c r="C52" s="308"/>
      <c r="D52" s="308"/>
      <c r="E52" s="308"/>
      <c r="F52" s="313" t="s">
        <v>184</v>
      </c>
      <c r="G52" s="314"/>
      <c r="H52" s="314"/>
      <c r="I52" s="314"/>
      <c r="J52" s="314"/>
      <c r="K52" s="314"/>
      <c r="L52" s="314"/>
      <c r="M52" s="314"/>
      <c r="N52" s="314"/>
      <c r="O52" s="314"/>
      <c r="P52" s="314"/>
      <c r="Q52" s="314"/>
      <c r="R52" s="314"/>
      <c r="S52" s="319">
        <f>S50-S51</f>
        <v>0</v>
      </c>
      <c r="T52" s="319"/>
      <c r="U52" s="319"/>
      <c r="V52" s="319"/>
      <c r="W52" s="319"/>
      <c r="X52" s="319"/>
      <c r="Y52" s="319"/>
      <c r="Z52" s="319"/>
      <c r="AA52" s="319"/>
      <c r="AB52" s="319"/>
      <c r="AC52" s="319"/>
      <c r="AD52" s="319"/>
      <c r="AE52" s="319"/>
      <c r="AF52" s="320"/>
    </row>
    <row r="53" spans="2:32" s="4" customFormat="1" ht="25.5" customHeight="1">
      <c r="B53" s="324" t="s">
        <v>73</v>
      </c>
      <c r="C53" s="326"/>
      <c r="D53" s="412" t="s">
        <v>103</v>
      </c>
      <c r="E53" s="413"/>
      <c r="F53" s="416" t="s">
        <v>204</v>
      </c>
      <c r="G53" s="417"/>
      <c r="H53" s="417"/>
      <c r="I53" s="417"/>
      <c r="J53" s="417"/>
      <c r="K53" s="417"/>
      <c r="L53" s="417"/>
      <c r="M53" s="417"/>
      <c r="N53" s="417"/>
      <c r="O53" s="417"/>
      <c r="P53" s="417"/>
      <c r="Q53" s="417"/>
      <c r="R53" s="417"/>
      <c r="S53" s="417"/>
      <c r="T53" s="418"/>
      <c r="U53" s="371" t="s">
        <v>105</v>
      </c>
      <c r="V53" s="372"/>
      <c r="W53" s="372"/>
      <c r="X53" s="372"/>
      <c r="Y53" s="372"/>
      <c r="Z53" s="372"/>
      <c r="AA53" s="373"/>
      <c r="AB53" s="389" t="s">
        <v>134</v>
      </c>
      <c r="AC53" s="390"/>
      <c r="AD53" s="390"/>
      <c r="AE53" s="390"/>
      <c r="AF53" s="390"/>
    </row>
    <row r="54" spans="2:32" s="4" customFormat="1" ht="25.5" customHeight="1">
      <c r="B54" s="325"/>
      <c r="C54" s="327"/>
      <c r="D54" s="414"/>
      <c r="E54" s="415"/>
      <c r="F54" s="419" t="s">
        <v>74</v>
      </c>
      <c r="G54" s="420"/>
      <c r="H54" s="420"/>
      <c r="I54" s="421"/>
      <c r="J54" s="422" t="s">
        <v>5</v>
      </c>
      <c r="K54" s="423"/>
      <c r="L54" s="424"/>
      <c r="M54" s="422" t="s">
        <v>75</v>
      </c>
      <c r="N54" s="423"/>
      <c r="O54" s="424"/>
      <c r="P54" s="422" t="s">
        <v>41</v>
      </c>
      <c r="Q54" s="424"/>
      <c r="R54" s="422" t="s">
        <v>104</v>
      </c>
      <c r="S54" s="423"/>
      <c r="T54" s="424"/>
      <c r="U54" s="374"/>
      <c r="V54" s="375"/>
      <c r="W54" s="375"/>
      <c r="X54" s="375"/>
      <c r="Y54" s="375"/>
      <c r="Z54" s="375"/>
      <c r="AA54" s="376"/>
      <c r="AB54" s="391"/>
      <c r="AC54" s="392"/>
      <c r="AD54" s="392"/>
      <c r="AE54" s="392"/>
      <c r="AF54" s="392"/>
    </row>
    <row r="55" spans="2:32" s="4" customFormat="1" ht="18.75" customHeight="1">
      <c r="B55" s="325"/>
      <c r="C55" s="327"/>
      <c r="D55" s="428">
        <f>IF('기본사항 등 입력'!F30+'기본사항 등 입력'!F31=0,0,S52)</f>
        <v>0</v>
      </c>
      <c r="E55" s="429"/>
      <c r="F55" s="377" t="str">
        <f>IF('기본사항 등 입력'!C30="","",'기본사항 등 입력'!C30)</f>
        <v/>
      </c>
      <c r="G55" s="378"/>
      <c r="H55" s="378"/>
      <c r="I55" s="379"/>
      <c r="J55" s="380" t="str">
        <f>IF('기본사항 등 입력'!D30="","",'기본사항 등 입력'!D30)</f>
        <v/>
      </c>
      <c r="K55" s="381"/>
      <c r="L55" s="382"/>
      <c r="M55" s="380" t="str">
        <f>IF('기본사항 등 입력'!E30="","",'기본사항 등 입력'!E30)</f>
        <v/>
      </c>
      <c r="N55" s="381"/>
      <c r="O55" s="382"/>
      <c r="P55" s="434" t="str">
        <f>IF('기본사항 등 입력'!G30="","",'기본사항 등 입력'!G30)</f>
        <v/>
      </c>
      <c r="Q55" s="435"/>
      <c r="R55" s="380">
        <f>'기본사항 등 입력'!F30</f>
        <v>0</v>
      </c>
      <c r="S55" s="381"/>
      <c r="T55" s="382"/>
      <c r="U55" s="393">
        <f>IF('기본사항 등 입력'!F30=0,0,IF(퇴직소득원천징수영수증!S20=0,0,퇴직소득원천징수영수증!S20))</f>
        <v>0</v>
      </c>
      <c r="V55" s="394"/>
      <c r="W55" s="394"/>
      <c r="X55" s="394"/>
      <c r="Y55" s="394"/>
      <c r="Z55" s="394"/>
      <c r="AA55" s="395"/>
      <c r="AB55" s="383">
        <f>IF(U55=0,0,ROUND(D55*R57/U55,0))</f>
        <v>0</v>
      </c>
      <c r="AC55" s="384"/>
      <c r="AD55" s="384"/>
      <c r="AE55" s="384"/>
      <c r="AF55" s="384"/>
    </row>
    <row r="56" spans="2:32" s="4" customFormat="1" ht="18.75" customHeight="1">
      <c r="B56" s="325"/>
      <c r="C56" s="327"/>
      <c r="D56" s="430"/>
      <c r="E56" s="431"/>
      <c r="F56" s="377" t="str">
        <f>IF('기본사항 등 입력'!C31="","",'기본사항 등 입력'!C31)</f>
        <v/>
      </c>
      <c r="G56" s="378"/>
      <c r="H56" s="378"/>
      <c r="I56" s="379"/>
      <c r="J56" s="380" t="str">
        <f>IF('기본사항 등 입력'!D31="","",'기본사항 등 입력'!D31)</f>
        <v/>
      </c>
      <c r="K56" s="381"/>
      <c r="L56" s="382"/>
      <c r="M56" s="380" t="str">
        <f>IF('기본사항 등 입력'!E31="","",'기본사항 등 입력'!E31)</f>
        <v/>
      </c>
      <c r="N56" s="381"/>
      <c r="O56" s="382"/>
      <c r="P56" s="434" t="str">
        <f>IF('기본사항 등 입력'!G31="","",'기본사항 등 입력'!G31)</f>
        <v/>
      </c>
      <c r="Q56" s="435"/>
      <c r="R56" s="380">
        <f>'기본사항 등 입력'!F31</f>
        <v>0</v>
      </c>
      <c r="S56" s="381"/>
      <c r="T56" s="382"/>
      <c r="U56" s="396"/>
      <c r="V56" s="397"/>
      <c r="W56" s="397"/>
      <c r="X56" s="397"/>
      <c r="Y56" s="397"/>
      <c r="Z56" s="397"/>
      <c r="AA56" s="398"/>
      <c r="AB56" s="385"/>
      <c r="AC56" s="386"/>
      <c r="AD56" s="386"/>
      <c r="AE56" s="386"/>
      <c r="AF56" s="386"/>
    </row>
    <row r="57" spans="2:32" s="4" customFormat="1" ht="18.75" customHeight="1" thickBot="1">
      <c r="B57" s="411"/>
      <c r="C57" s="328"/>
      <c r="D57" s="432"/>
      <c r="E57" s="433"/>
      <c r="F57" s="408" t="s">
        <v>187</v>
      </c>
      <c r="G57" s="409"/>
      <c r="H57" s="409"/>
      <c r="I57" s="409"/>
      <c r="J57" s="409"/>
      <c r="K57" s="409"/>
      <c r="L57" s="409"/>
      <c r="M57" s="409"/>
      <c r="N57" s="409"/>
      <c r="O57" s="409"/>
      <c r="P57" s="409"/>
      <c r="Q57" s="410"/>
      <c r="R57" s="425">
        <f>'기본사항 등 입력'!F30+'기본사항 등 입력'!F31</f>
        <v>0</v>
      </c>
      <c r="S57" s="426"/>
      <c r="T57" s="427"/>
      <c r="U57" s="399"/>
      <c r="V57" s="400"/>
      <c r="W57" s="400"/>
      <c r="X57" s="400"/>
      <c r="Y57" s="400"/>
      <c r="Z57" s="400"/>
      <c r="AA57" s="401"/>
      <c r="AB57" s="387"/>
      <c r="AC57" s="388"/>
      <c r="AD57" s="388"/>
      <c r="AE57" s="388"/>
      <c r="AF57" s="388"/>
    </row>
    <row r="58" spans="2:32" s="4" customFormat="1" ht="18.75" customHeight="1">
      <c r="B58" s="325" t="s">
        <v>81</v>
      </c>
      <c r="C58" s="327"/>
      <c r="D58" s="441" t="s">
        <v>76</v>
      </c>
      <c r="E58" s="441"/>
      <c r="F58" s="441"/>
      <c r="G58" s="441"/>
      <c r="H58" s="441"/>
      <c r="I58" s="442"/>
      <c r="J58" s="449" t="s">
        <v>42</v>
      </c>
      <c r="K58" s="450"/>
      <c r="L58" s="450"/>
      <c r="M58" s="450"/>
      <c r="N58" s="450"/>
      <c r="O58" s="450"/>
      <c r="P58" s="450"/>
      <c r="Q58" s="451"/>
      <c r="R58" s="449" t="s">
        <v>100</v>
      </c>
      <c r="S58" s="450"/>
      <c r="T58" s="450"/>
      <c r="U58" s="450"/>
      <c r="V58" s="450"/>
      <c r="W58" s="451"/>
      <c r="X58" s="449" t="s">
        <v>101</v>
      </c>
      <c r="Y58" s="450"/>
      <c r="Z58" s="450"/>
      <c r="AA58" s="451"/>
      <c r="AB58" s="450" t="s">
        <v>102</v>
      </c>
      <c r="AC58" s="450"/>
      <c r="AD58" s="450"/>
      <c r="AE58" s="450"/>
      <c r="AF58" s="450"/>
    </row>
    <row r="59" spans="2:32" s="4" customFormat="1" ht="18.75" customHeight="1">
      <c r="B59" s="325"/>
      <c r="C59" s="327"/>
      <c r="D59" s="443" t="s">
        <v>188</v>
      </c>
      <c r="E59" s="443"/>
      <c r="F59" s="443"/>
      <c r="G59" s="443"/>
      <c r="H59" s="443"/>
      <c r="I59" s="444"/>
      <c r="J59" s="452">
        <f>IF(D55=0,S52,D55)</f>
        <v>0</v>
      </c>
      <c r="K59" s="453"/>
      <c r="L59" s="453"/>
      <c r="M59" s="453"/>
      <c r="N59" s="453"/>
      <c r="O59" s="453"/>
      <c r="P59" s="453"/>
      <c r="Q59" s="454"/>
      <c r="R59" s="452">
        <f>ROUNDDOWN(J59/10,0)</f>
        <v>0</v>
      </c>
      <c r="S59" s="453"/>
      <c r="T59" s="453"/>
      <c r="U59" s="453"/>
      <c r="V59" s="453"/>
      <c r="W59" s="454"/>
      <c r="X59" s="452">
        <v>0</v>
      </c>
      <c r="Y59" s="453"/>
      <c r="Z59" s="453"/>
      <c r="AA59" s="454"/>
      <c r="AB59" s="445">
        <f>J59+R59+X59</f>
        <v>0</v>
      </c>
      <c r="AC59" s="446"/>
      <c r="AD59" s="446"/>
      <c r="AE59" s="446"/>
      <c r="AF59" s="446"/>
    </row>
    <row r="60" spans="2:32" s="4" customFormat="1" ht="18.75" customHeight="1">
      <c r="B60" s="325"/>
      <c r="C60" s="327"/>
      <c r="D60" s="443" t="s">
        <v>189</v>
      </c>
      <c r="E60" s="443"/>
      <c r="F60" s="443"/>
      <c r="G60" s="443"/>
      <c r="H60" s="443"/>
      <c r="I60" s="444"/>
      <c r="J60" s="452">
        <f>IF(AB55=0,0,AB55)</f>
        <v>0</v>
      </c>
      <c r="K60" s="453"/>
      <c r="L60" s="453"/>
      <c r="M60" s="453"/>
      <c r="N60" s="453"/>
      <c r="O60" s="453"/>
      <c r="P60" s="453"/>
      <c r="Q60" s="454"/>
      <c r="R60" s="452">
        <f>ROUNDDOWN(J60/10,0)</f>
        <v>0</v>
      </c>
      <c r="S60" s="453"/>
      <c r="T60" s="453"/>
      <c r="U60" s="453"/>
      <c r="V60" s="453"/>
      <c r="W60" s="454"/>
      <c r="X60" s="452">
        <v>0</v>
      </c>
      <c r="Y60" s="453"/>
      <c r="Z60" s="453"/>
      <c r="AA60" s="454"/>
      <c r="AB60" s="445">
        <f>J60+R60+X60</f>
        <v>0</v>
      </c>
      <c r="AC60" s="446"/>
      <c r="AD60" s="446"/>
      <c r="AE60" s="446"/>
      <c r="AF60" s="446"/>
    </row>
    <row r="61" spans="2:32" s="4" customFormat="1" ht="18.75" customHeight="1" thickBot="1">
      <c r="B61" s="411"/>
      <c r="C61" s="328"/>
      <c r="D61" s="458" t="s">
        <v>190</v>
      </c>
      <c r="E61" s="458"/>
      <c r="F61" s="458"/>
      <c r="G61" s="458"/>
      <c r="H61" s="458"/>
      <c r="I61" s="459"/>
      <c r="J61" s="455">
        <f>ROUNDDOWN(J59-J60,-1)</f>
        <v>0</v>
      </c>
      <c r="K61" s="456"/>
      <c r="L61" s="456"/>
      <c r="M61" s="456"/>
      <c r="N61" s="456"/>
      <c r="O61" s="456"/>
      <c r="P61" s="456"/>
      <c r="Q61" s="457"/>
      <c r="R61" s="455">
        <f>ROUNDDOWN(J61/10,-1)</f>
        <v>0</v>
      </c>
      <c r="S61" s="456"/>
      <c r="T61" s="456"/>
      <c r="U61" s="456"/>
      <c r="V61" s="456"/>
      <c r="W61" s="457"/>
      <c r="X61" s="455">
        <v>0</v>
      </c>
      <c r="Y61" s="456"/>
      <c r="Z61" s="456"/>
      <c r="AA61" s="457"/>
      <c r="AB61" s="447">
        <f>J61+R61+X61</f>
        <v>0</v>
      </c>
      <c r="AC61" s="448"/>
      <c r="AD61" s="448"/>
      <c r="AE61" s="448"/>
      <c r="AF61" s="448"/>
    </row>
    <row r="62" spans="2:32" s="9" customFormat="1" ht="18.75" customHeight="1">
      <c r="B62" s="177"/>
      <c r="C62" s="177"/>
      <c r="D62" s="177"/>
      <c r="E62" s="177"/>
      <c r="F62" s="177"/>
      <c r="G62" s="177"/>
      <c r="H62" s="177"/>
      <c r="I62" s="177"/>
      <c r="J62" s="183"/>
      <c r="K62" s="183"/>
      <c r="L62" s="183"/>
      <c r="M62" s="183"/>
      <c r="N62" s="183"/>
      <c r="O62" s="183"/>
      <c r="P62" s="183"/>
      <c r="Q62" s="183"/>
      <c r="R62" s="183"/>
      <c r="S62" s="183"/>
      <c r="T62" s="183"/>
      <c r="U62" s="183"/>
      <c r="V62" s="183"/>
      <c r="W62" s="183"/>
      <c r="X62" s="183"/>
      <c r="Y62" s="183"/>
      <c r="Z62" s="183"/>
      <c r="AA62" s="183"/>
      <c r="AB62" s="182"/>
      <c r="AC62" s="185"/>
      <c r="AD62" s="185"/>
      <c r="AE62" s="185"/>
      <c r="AF62" s="186" t="str">
        <f>TEXT(M24,"YYYY")</f>
        <v/>
      </c>
    </row>
    <row r="63" spans="2:32" s="9" customFormat="1" ht="18.75" customHeight="1">
      <c r="B63" s="437" t="s">
        <v>194</v>
      </c>
      <c r="C63" s="437"/>
      <c r="D63" s="437"/>
      <c r="E63" s="437"/>
      <c r="F63" s="437"/>
      <c r="G63" s="437"/>
      <c r="H63" s="437"/>
      <c r="I63" s="437"/>
      <c r="J63" s="437"/>
      <c r="K63" s="437"/>
      <c r="L63" s="437"/>
      <c r="M63" s="437"/>
      <c r="N63" s="437"/>
      <c r="O63" s="437"/>
      <c r="P63" s="437"/>
      <c r="Q63" s="437"/>
      <c r="R63" s="437"/>
      <c r="S63" s="437"/>
      <c r="T63" s="437"/>
      <c r="U63" s="437"/>
      <c r="V63" s="437"/>
      <c r="W63" s="437"/>
      <c r="X63" s="437"/>
      <c r="Y63" s="437"/>
      <c r="Z63" s="437"/>
      <c r="AA63" s="437"/>
      <c r="AB63" s="437"/>
      <c r="AC63" s="437"/>
      <c r="AD63" s="437"/>
      <c r="AE63" s="437"/>
      <c r="AF63" s="437"/>
    </row>
    <row r="64" spans="2:32" s="9" customFormat="1" ht="18.75" customHeight="1">
      <c r="B64" s="178"/>
      <c r="C64" s="187"/>
      <c r="D64" s="187"/>
      <c r="E64" s="187"/>
      <c r="F64" s="187"/>
      <c r="G64" s="187"/>
      <c r="H64" s="187"/>
      <c r="I64" s="187"/>
      <c r="J64" s="188"/>
      <c r="K64" s="188"/>
      <c r="L64" s="188"/>
      <c r="M64" s="188"/>
      <c r="N64" s="188"/>
      <c r="O64" s="188"/>
      <c r="P64" s="188"/>
      <c r="Q64" s="188"/>
      <c r="R64" s="188"/>
      <c r="S64" s="188"/>
      <c r="T64" s="188"/>
      <c r="U64" s="188"/>
      <c r="V64" s="188"/>
      <c r="W64" s="188"/>
      <c r="X64" s="188"/>
      <c r="Y64" s="188"/>
      <c r="Z64" s="188"/>
      <c r="AA64" s="188"/>
      <c r="AB64" s="182"/>
      <c r="AC64" s="188" t="s">
        <v>191</v>
      </c>
      <c r="AD64" s="188"/>
      <c r="AE64" s="188" t="s">
        <v>192</v>
      </c>
      <c r="AF64" s="188" t="s">
        <v>193</v>
      </c>
    </row>
    <row r="65" spans="1:32" s="9" customFormat="1" ht="18.75" customHeight="1">
      <c r="B65" s="436" t="s">
        <v>195</v>
      </c>
      <c r="C65" s="436"/>
      <c r="D65" s="436"/>
      <c r="E65" s="436"/>
      <c r="F65" s="436"/>
      <c r="G65" s="436"/>
      <c r="H65" s="436"/>
      <c r="I65" s="436"/>
      <c r="J65" s="436"/>
      <c r="K65" s="436"/>
      <c r="L65" s="436"/>
      <c r="M65" s="436"/>
      <c r="N65" s="436"/>
      <c r="O65" s="436"/>
      <c r="P65" s="436"/>
      <c r="Q65" s="436"/>
      <c r="R65" s="183"/>
      <c r="S65" s="183"/>
      <c r="T65" s="183"/>
      <c r="U65" s="183"/>
      <c r="V65" s="183"/>
      <c r="W65" s="183"/>
      <c r="X65" s="183"/>
      <c r="Y65" s="183"/>
      <c r="Z65" s="183"/>
      <c r="AA65" s="183"/>
      <c r="AB65" s="182"/>
      <c r="AC65" s="183"/>
      <c r="AD65" s="438" t="s">
        <v>196</v>
      </c>
      <c r="AE65" s="438"/>
      <c r="AF65" s="438"/>
    </row>
    <row r="66" spans="1:32" s="9" customFormat="1" ht="18.75" customHeight="1">
      <c r="B66" s="189"/>
      <c r="C66" s="438"/>
      <c r="D66" s="438"/>
      <c r="E66" s="439" t="s">
        <v>198</v>
      </c>
      <c r="F66" s="439"/>
      <c r="G66" s="440" t="s">
        <v>197</v>
      </c>
      <c r="H66" s="440"/>
      <c r="I66" s="189"/>
      <c r="J66" s="189"/>
      <c r="K66" s="189"/>
      <c r="L66" s="189"/>
      <c r="M66" s="189"/>
      <c r="N66" s="189"/>
      <c r="O66" s="189"/>
      <c r="P66" s="189"/>
      <c r="Q66" s="189"/>
      <c r="R66" s="183"/>
      <c r="S66" s="183"/>
      <c r="T66" s="183"/>
      <c r="U66" s="183"/>
      <c r="V66" s="183"/>
      <c r="W66" s="183"/>
      <c r="X66" s="183"/>
      <c r="Y66" s="183"/>
      <c r="Z66" s="183"/>
      <c r="AA66" s="183"/>
      <c r="AB66" s="182"/>
      <c r="AC66" s="183"/>
      <c r="AD66" s="183"/>
      <c r="AE66" s="183"/>
      <c r="AF66" s="183"/>
    </row>
    <row r="67" spans="1:32" s="9" customFormat="1" ht="18.75" customHeight="1">
      <c r="B67" s="189"/>
      <c r="C67" s="189"/>
      <c r="D67" s="189"/>
      <c r="E67" s="189"/>
      <c r="F67" s="189"/>
      <c r="G67" s="189"/>
      <c r="H67" s="189"/>
      <c r="I67" s="189"/>
      <c r="J67" s="189"/>
      <c r="K67" s="189"/>
      <c r="L67" s="189"/>
      <c r="M67" s="189"/>
      <c r="N67" s="189"/>
      <c r="O67" s="189"/>
      <c r="P67" s="189"/>
      <c r="Q67" s="189"/>
      <c r="R67" s="183"/>
      <c r="S67" s="183"/>
      <c r="T67" s="183"/>
      <c r="U67" s="183"/>
      <c r="V67" s="183"/>
      <c r="W67" s="183"/>
      <c r="X67" s="183"/>
      <c r="Y67" s="183"/>
      <c r="Z67" s="183"/>
      <c r="AA67" s="183"/>
      <c r="AB67" s="182"/>
      <c r="AC67" s="183"/>
      <c r="AD67" s="183"/>
      <c r="AE67" s="183"/>
      <c r="AF67" s="183"/>
    </row>
    <row r="68" spans="1:32" s="9" customFormat="1" ht="18.75" customHeight="1" thickBot="1">
      <c r="B68" s="190"/>
      <c r="C68" s="407"/>
      <c r="D68" s="407"/>
      <c r="E68" s="406"/>
      <c r="F68" s="406"/>
      <c r="G68" s="191"/>
      <c r="H68" s="191"/>
      <c r="I68" s="191"/>
      <c r="J68" s="192"/>
      <c r="K68" s="192"/>
      <c r="L68" s="192"/>
      <c r="M68" s="192"/>
      <c r="N68" s="192"/>
      <c r="O68" s="192"/>
      <c r="P68" s="192"/>
      <c r="Q68" s="192"/>
      <c r="R68" s="192"/>
      <c r="S68" s="192"/>
      <c r="T68" s="192"/>
      <c r="U68" s="192"/>
      <c r="V68" s="192"/>
      <c r="W68" s="192"/>
      <c r="X68" s="192"/>
      <c r="Y68" s="192"/>
      <c r="Z68" s="192"/>
      <c r="AA68" s="192"/>
      <c r="AB68" s="193"/>
      <c r="AC68" s="192"/>
      <c r="AD68" s="192"/>
      <c r="AE68" s="192"/>
      <c r="AF68" s="192"/>
    </row>
    <row r="69" spans="1:32" ht="18.75" customHeight="1">
      <c r="A69" s="4"/>
      <c r="B69" s="10"/>
      <c r="C69" s="10"/>
      <c r="D69" s="10"/>
      <c r="E69" s="10"/>
      <c r="F69" s="10"/>
      <c r="G69" s="10"/>
      <c r="H69" s="10"/>
      <c r="I69" s="10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C69" s="2"/>
      <c r="AD69" s="2"/>
      <c r="AE69" s="2"/>
      <c r="AF69" s="2"/>
    </row>
    <row r="70" spans="1:32" ht="18.75" customHeight="1">
      <c r="A70" s="4"/>
      <c r="B70" s="11"/>
      <c r="C70" s="11"/>
    </row>
  </sheetData>
  <sheetProtection selectLockedCells="1" selectUnlockedCells="1"/>
  <mergeCells count="252">
    <mergeCell ref="B15:C20"/>
    <mergeCell ref="T26:V26"/>
    <mergeCell ref="W25:Y25"/>
    <mergeCell ref="Z25:AB25"/>
    <mergeCell ref="D15:I15"/>
    <mergeCell ref="J15:R15"/>
    <mergeCell ref="S15:AA15"/>
    <mergeCell ref="D16:I16"/>
    <mergeCell ref="J16:R16"/>
    <mergeCell ref="S16:AA16"/>
    <mergeCell ref="D17:I17"/>
    <mergeCell ref="D19:I19"/>
    <mergeCell ref="J19:R19"/>
    <mergeCell ref="S19:AA19"/>
    <mergeCell ref="D20:I20"/>
    <mergeCell ref="J20:R20"/>
    <mergeCell ref="S20:AA20"/>
    <mergeCell ref="J17:R17"/>
    <mergeCell ref="D18:I18"/>
    <mergeCell ref="J18:R18"/>
    <mergeCell ref="S18:AA18"/>
    <mergeCell ref="Z26:AB26"/>
    <mergeCell ref="W21:Y21"/>
    <mergeCell ref="P25:S25"/>
    <mergeCell ref="D9:G9"/>
    <mergeCell ref="H9:O9"/>
    <mergeCell ref="P9:T9"/>
    <mergeCell ref="U9:AF9"/>
    <mergeCell ref="B13:E14"/>
    <mergeCell ref="F13:I13"/>
    <mergeCell ref="J13:K13"/>
    <mergeCell ref="L13:U14"/>
    <mergeCell ref="V13:AF13"/>
    <mergeCell ref="F14:I14"/>
    <mergeCell ref="J14:K14"/>
    <mergeCell ref="V14:AF14"/>
    <mergeCell ref="D10:G10"/>
    <mergeCell ref="H10:AA10"/>
    <mergeCell ref="AE10:AF10"/>
    <mergeCell ref="D11:H12"/>
    <mergeCell ref="I11:AA12"/>
    <mergeCell ref="AB18:AF18"/>
    <mergeCell ref="AB20:AF20"/>
    <mergeCell ref="G21:I21"/>
    <mergeCell ref="J21:L21"/>
    <mergeCell ref="M21:O21"/>
    <mergeCell ref="M25:O25"/>
    <mergeCell ref="P23:S23"/>
    <mergeCell ref="AE25:AF25"/>
    <mergeCell ref="C4:D4"/>
    <mergeCell ref="E4:F4"/>
    <mergeCell ref="H4:AA4"/>
    <mergeCell ref="H5:AA5"/>
    <mergeCell ref="D8:G8"/>
    <mergeCell ref="H8:O8"/>
    <mergeCell ref="P8:T8"/>
    <mergeCell ref="U8:AF8"/>
    <mergeCell ref="AE7:AF7"/>
    <mergeCell ref="B7:C8"/>
    <mergeCell ref="D7:G7"/>
    <mergeCell ref="H7:O7"/>
    <mergeCell ref="P7:T7"/>
    <mergeCell ref="U7:AA7"/>
    <mergeCell ref="B21:C26"/>
    <mergeCell ref="B9:C12"/>
    <mergeCell ref="AE26:AF26"/>
    <mergeCell ref="AC25:AD25"/>
    <mergeCell ref="T24:V24"/>
    <mergeCell ref="T22:V22"/>
    <mergeCell ref="P22:S22"/>
    <mergeCell ref="W24:Y24"/>
    <mergeCell ref="T21:V21"/>
    <mergeCell ref="P21:S21"/>
    <mergeCell ref="P24:S24"/>
    <mergeCell ref="W22:Y22"/>
    <mergeCell ref="W26:Y26"/>
    <mergeCell ref="T25:V25"/>
    <mergeCell ref="AC26:AD26"/>
    <mergeCell ref="T23:V23"/>
    <mergeCell ref="W23:Y23"/>
    <mergeCell ref="P26:S26"/>
    <mergeCell ref="D25:D26"/>
    <mergeCell ref="D21:F21"/>
    <mergeCell ref="D24:F24"/>
    <mergeCell ref="G24:I24"/>
    <mergeCell ref="G26:I26"/>
    <mergeCell ref="J26:L26"/>
    <mergeCell ref="M26:O26"/>
    <mergeCell ref="E25:F25"/>
    <mergeCell ref="M23:O23"/>
    <mergeCell ref="G25:I25"/>
    <mergeCell ref="J25:L25"/>
    <mergeCell ref="D22:F22"/>
    <mergeCell ref="G22:I22"/>
    <mergeCell ref="J22:L22"/>
    <mergeCell ref="M22:O22"/>
    <mergeCell ref="J24:L24"/>
    <mergeCell ref="M24:O24"/>
    <mergeCell ref="D23:F23"/>
    <mergeCell ref="G23:I23"/>
    <mergeCell ref="J23:L23"/>
    <mergeCell ref="E26:F26"/>
    <mergeCell ref="B27:AF27"/>
    <mergeCell ref="B28:D36"/>
    <mergeCell ref="E28:E33"/>
    <mergeCell ref="E34:E36"/>
    <mergeCell ref="F28:R28"/>
    <mergeCell ref="F29:R29"/>
    <mergeCell ref="F30:R30"/>
    <mergeCell ref="F31:R31"/>
    <mergeCell ref="F32:R32"/>
    <mergeCell ref="F33:R33"/>
    <mergeCell ref="F34:R34"/>
    <mergeCell ref="F35:R35"/>
    <mergeCell ref="F36:R36"/>
    <mergeCell ref="S28:AF28"/>
    <mergeCell ref="S29:AF29"/>
    <mergeCell ref="S30:AF30"/>
    <mergeCell ref="S31:AF31"/>
    <mergeCell ref="S32:AF32"/>
    <mergeCell ref="S33:AF33"/>
    <mergeCell ref="S34:AF34"/>
    <mergeCell ref="S35:AF35"/>
    <mergeCell ref="S36:AF36"/>
    <mergeCell ref="D58:I58"/>
    <mergeCell ref="D59:I59"/>
    <mergeCell ref="D60:I60"/>
    <mergeCell ref="B58:C61"/>
    <mergeCell ref="AB59:AF59"/>
    <mergeCell ref="AB60:AF60"/>
    <mergeCell ref="AB61:AF61"/>
    <mergeCell ref="X58:AA58"/>
    <mergeCell ref="AB58:AF58"/>
    <mergeCell ref="J58:Q58"/>
    <mergeCell ref="R58:W58"/>
    <mergeCell ref="R59:W59"/>
    <mergeCell ref="R60:W60"/>
    <mergeCell ref="R61:W61"/>
    <mergeCell ref="X59:AA59"/>
    <mergeCell ref="X60:AA60"/>
    <mergeCell ref="X61:AA61"/>
    <mergeCell ref="J59:Q59"/>
    <mergeCell ref="D61:I61"/>
    <mergeCell ref="J60:Q60"/>
    <mergeCell ref="J61:Q61"/>
    <mergeCell ref="E68:F68"/>
    <mergeCell ref="C68:D68"/>
    <mergeCell ref="F57:Q57"/>
    <mergeCell ref="B53:C57"/>
    <mergeCell ref="D53:E54"/>
    <mergeCell ref="F53:T53"/>
    <mergeCell ref="F54:I54"/>
    <mergeCell ref="J54:L54"/>
    <mergeCell ref="M54:O54"/>
    <mergeCell ref="P54:Q54"/>
    <mergeCell ref="R54:T54"/>
    <mergeCell ref="R57:T57"/>
    <mergeCell ref="D55:E57"/>
    <mergeCell ref="F55:I55"/>
    <mergeCell ref="P55:Q55"/>
    <mergeCell ref="P56:Q56"/>
    <mergeCell ref="R55:T55"/>
    <mergeCell ref="R56:T56"/>
    <mergeCell ref="B65:Q65"/>
    <mergeCell ref="B63:AF63"/>
    <mergeCell ref="AD65:AF65"/>
    <mergeCell ref="C66:D66"/>
    <mergeCell ref="E66:F66"/>
    <mergeCell ref="G66:H66"/>
    <mergeCell ref="U53:AA54"/>
    <mergeCell ref="F56:I56"/>
    <mergeCell ref="J55:L55"/>
    <mergeCell ref="AB55:AF57"/>
    <mergeCell ref="AB53:AF54"/>
    <mergeCell ref="U55:AA57"/>
    <mergeCell ref="AD43:AF43"/>
    <mergeCell ref="AD44:AF44"/>
    <mergeCell ref="AD45:AF45"/>
    <mergeCell ref="AD46:AF46"/>
    <mergeCell ref="AD47:AF47"/>
    <mergeCell ref="Y48:AC48"/>
    <mergeCell ref="Y44:AC44"/>
    <mergeCell ref="S45:X45"/>
    <mergeCell ref="J56:L56"/>
    <mergeCell ref="M55:O55"/>
    <mergeCell ref="M56:O56"/>
    <mergeCell ref="F48:R48"/>
    <mergeCell ref="F47:R47"/>
    <mergeCell ref="AB3:AD3"/>
    <mergeCell ref="AB4:AD4"/>
    <mergeCell ref="AB6:AD6"/>
    <mergeCell ref="AC21:AD21"/>
    <mergeCell ref="AC22:AD22"/>
    <mergeCell ref="AC23:AD23"/>
    <mergeCell ref="AC24:AD24"/>
    <mergeCell ref="Z21:AB21"/>
    <mergeCell ref="Z22:AB22"/>
    <mergeCell ref="Z23:AB23"/>
    <mergeCell ref="Z24:AB24"/>
    <mergeCell ref="AB15:AF15"/>
    <mergeCell ref="AB16:AF16"/>
    <mergeCell ref="AB17:AF17"/>
    <mergeCell ref="AE21:AF21"/>
    <mergeCell ref="AE22:AF22"/>
    <mergeCell ref="AE23:AF23"/>
    <mergeCell ref="AE24:AF24"/>
    <mergeCell ref="S17:AA17"/>
    <mergeCell ref="AB5:AC5"/>
    <mergeCell ref="AB10:AD10"/>
    <mergeCell ref="AB11:AD12"/>
    <mergeCell ref="AE11:AF12"/>
    <mergeCell ref="AB19:AF19"/>
    <mergeCell ref="F37:R37"/>
    <mergeCell ref="S37:AF37"/>
    <mergeCell ref="S46:X46"/>
    <mergeCell ref="S47:X47"/>
    <mergeCell ref="S48:X48"/>
    <mergeCell ref="Y45:AC45"/>
    <mergeCell ref="Y46:AC46"/>
    <mergeCell ref="Y47:AC47"/>
    <mergeCell ref="B37:D48"/>
    <mergeCell ref="E37:E41"/>
    <mergeCell ref="E42:E48"/>
    <mergeCell ref="F42:R42"/>
    <mergeCell ref="F38:R38"/>
    <mergeCell ref="F39:R39"/>
    <mergeCell ref="F40:R40"/>
    <mergeCell ref="F41:R41"/>
    <mergeCell ref="S38:AF38"/>
    <mergeCell ref="S39:AF39"/>
    <mergeCell ref="S40:AF40"/>
    <mergeCell ref="S41:AF41"/>
    <mergeCell ref="F43:R43"/>
    <mergeCell ref="F44:R44"/>
    <mergeCell ref="F45:R45"/>
    <mergeCell ref="F46:R46"/>
    <mergeCell ref="S42:X42"/>
    <mergeCell ref="Y42:AC42"/>
    <mergeCell ref="AD42:AF42"/>
    <mergeCell ref="AD48:AF48"/>
    <mergeCell ref="S43:X43"/>
    <mergeCell ref="S44:X44"/>
    <mergeCell ref="Y43:AC43"/>
    <mergeCell ref="B49:E52"/>
    <mergeCell ref="F49:R49"/>
    <mergeCell ref="F50:R50"/>
    <mergeCell ref="F51:R51"/>
    <mergeCell ref="F52:R52"/>
    <mergeCell ref="S49:AF49"/>
    <mergeCell ref="S50:AF50"/>
    <mergeCell ref="S51:AF51"/>
    <mergeCell ref="S52:AF52"/>
  </mergeCells>
  <phoneticPr fontId="22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화면설명</vt:lpstr>
      <vt:lpstr>기본사항 등 입력</vt:lpstr>
      <vt:lpstr>퇴직소득원천징수영수증</vt:lpstr>
      <vt:lpstr>'기본사항 등 입력'!Print_Area</vt:lpstr>
      <vt:lpstr>퇴직소득원천징수영수증!Print_Area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GEPS</dc:creator>
  <cp:lastModifiedBy>NTS</cp:lastModifiedBy>
  <cp:lastPrinted>2016-03-10T06:42:40Z</cp:lastPrinted>
  <dcterms:created xsi:type="dcterms:W3CDTF">2015-01-09T08:26:15Z</dcterms:created>
  <dcterms:modified xsi:type="dcterms:W3CDTF">2016-04-28T01:45:34Z</dcterms:modified>
</cp:coreProperties>
</file>