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3조준영\퇴직소득계산프로그램\"/>
    </mc:Choice>
  </mc:AlternateContent>
  <bookViews>
    <workbookView xWindow="-15" yWindow="0" windowWidth="19440" windowHeight="12015" activeTab="1"/>
  </bookViews>
  <sheets>
    <sheet name="화면설명" sheetId="7" r:id="rId1"/>
    <sheet name="기본사항 등 입력" sheetId="1" r:id="rId2"/>
    <sheet name="퇴직소득원천징수영수증" sheetId="6" r:id="rId3"/>
    <sheet name="(공지)프로그램변경이력" sheetId="8" r:id="rId4"/>
    <sheet name="퇴직사유" sheetId="9" state="hidden" r:id="rId5"/>
  </sheets>
  <definedNames>
    <definedName name="_xlnm.Print_Area" localSheetId="1">'기본사항 등 입력'!$A$1:$J$33</definedName>
    <definedName name="_xlnm.Print_Area" localSheetId="2">퇴직소득원천징수영수증!$B$1:$AF$54</definedName>
  </definedNames>
  <calcPr calcId="162913"/>
</workbook>
</file>

<file path=xl/calcChain.xml><?xml version="1.0" encoding="utf-8"?>
<calcChain xmlns="http://schemas.openxmlformats.org/spreadsheetml/2006/main">
  <c r="H8" i="6" l="1"/>
  <c r="S35" i="6" l="1"/>
  <c r="V14" i="6" l="1"/>
  <c r="V15" i="6"/>
  <c r="Z24" i="6"/>
  <c r="Z23" i="6"/>
  <c r="W24" i="6"/>
  <c r="W23" i="6"/>
  <c r="H9" i="6" l="1"/>
  <c r="H10" i="6"/>
  <c r="AE7" i="6"/>
  <c r="AE11" i="6"/>
  <c r="AE8" i="6"/>
  <c r="U9" i="6"/>
  <c r="U8" i="6"/>
  <c r="J17" i="6"/>
  <c r="S18" i="6"/>
  <c r="S17" i="6"/>
  <c r="X46" i="6"/>
  <c r="R40" i="6"/>
  <c r="R41" i="6"/>
  <c r="S36" i="6" l="1"/>
  <c r="M25" i="6" l="1"/>
  <c r="AF47" i="6" s="1"/>
  <c r="M41" i="6" l="1"/>
  <c r="M40" i="6"/>
  <c r="J41" i="6"/>
  <c r="J40" i="6"/>
  <c r="F41" i="6"/>
  <c r="F40" i="6"/>
  <c r="P40" i="6"/>
  <c r="Z25" i="6" l="1"/>
  <c r="W25" i="6"/>
  <c r="P41" i="6"/>
  <c r="J25" i="6" l="1"/>
  <c r="P24" i="6"/>
  <c r="M24" i="6"/>
  <c r="J24" i="6"/>
  <c r="G24" i="6"/>
  <c r="P23" i="6"/>
  <c r="M23" i="6"/>
  <c r="J23" i="6"/>
  <c r="G23" i="6"/>
  <c r="S20" i="6"/>
  <c r="J20" i="6"/>
  <c r="S19" i="6"/>
  <c r="J19" i="6"/>
  <c r="J18" i="6"/>
  <c r="H11" i="6"/>
  <c r="U10" i="6"/>
  <c r="F14" i="6" l="1"/>
  <c r="F15" i="6"/>
  <c r="T23" i="6"/>
  <c r="T25" i="6"/>
  <c r="AE25" i="6" s="1"/>
  <c r="AC25" i="6"/>
  <c r="T24" i="6"/>
  <c r="AE24" i="6" s="1"/>
  <c r="AB19" i="6"/>
  <c r="S21" i="6"/>
  <c r="U40" i="6" s="1"/>
  <c r="J21" i="6"/>
  <c r="AB20" i="6"/>
  <c r="AE23" i="6" l="1"/>
  <c r="AB21" i="6"/>
  <c r="S27" i="6" s="1"/>
  <c r="S28" i="6" s="1"/>
  <c r="S29" i="6" l="1"/>
  <c r="S30" i="6" l="1"/>
  <c r="S31" i="6" s="1"/>
  <c r="S33" i="6" s="1"/>
  <c r="S34" i="6" l="1"/>
  <c r="S37" i="6" s="1"/>
  <c r="R42" i="6"/>
  <c r="D40" i="6" l="1"/>
  <c r="AB40" i="6" s="1"/>
  <c r="J45" i="6" l="1"/>
  <c r="J44" i="6"/>
  <c r="R44" i="6" l="1"/>
  <c r="AB44" i="6" s="1"/>
  <c r="J46" i="6"/>
  <c r="R46" i="6" l="1"/>
  <c r="AB46" i="6" s="1"/>
  <c r="R45" i="6"/>
  <c r="AB45" i="6" l="1"/>
</calcChain>
</file>

<file path=xl/comments1.xml><?xml version="1.0" encoding="utf-8"?>
<comments xmlns="http://schemas.openxmlformats.org/spreadsheetml/2006/main">
  <authors>
    <author>국세청</author>
  </authors>
  <commentList>
    <comment ref="C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21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21" authorId="0" shape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2025.1.1.이후만 입력해야 함,
    퇴사일 2024.12.31. 이전은 해당 귀속연도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24.12.31, 지급일 25.1.25.인 경우
          (=귀속시기 2025년)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2025.1.25.입력,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21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5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5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<sst xmlns="http://schemas.openxmlformats.org/spreadsheetml/2006/main" count="216" uniqueCount="208">
  <si>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</si>
  <si>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</si>
  <si>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</si>
  <si>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</si>
  <si>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</si>
  <si>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</si>
  <si>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</si>
  <si>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</si>
  <si>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</si>
  <si>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</si>
  <si>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</si>
  <si>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</si>
  <si>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</si>
  <si>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</si>
  <si>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</si>
  <si>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</si>
  <si>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</si>
  <si>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</si>
  <si>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</si>
  <si>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</si>
  <si>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</si>
  <si>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</si>
  <si>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</si>
  <si>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</si>
  <si>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</si>
  <si>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</si>
  <si>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</si>
  <si>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</si>
  <si>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</si>
  <si>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</si>
  <si>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(2)</t>
  </si>
  <si>
    <t>중간지급 근속연수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</si>
  <si>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</si>
  <si>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</si>
  <si>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</si>
  <si>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</si>
  <si>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</si>
  <si>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</si>
  <si>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</si>
  <si>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</si>
  <si>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</si>
  <si>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</si>
  <si>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</si>
  <si>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</si>
  <si>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</si>
  <si>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</si>
  <si>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</si>
  <si>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</si>
  <si>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</si>
  <si>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</si>
  <si>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</si>
  <si>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</si>
  <si>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</si>
  <si>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</si>
  <si>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</si>
  <si>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</si>
  <si>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</si>
  <si>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</si>
  <si>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</si>
  <si>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</si>
  <si>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</si>
  <si>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</si>
  <si>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</si>
  <si>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</si>
  <si>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</si>
  <si>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</si>
  <si>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</si>
  <si>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</si>
  <si>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</si>
  <si>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</si>
  <si>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</si>
  <si>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</si>
  <si>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</si>
  <si>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t>거주지국</t>
    <phoneticPr fontId="3" type="noConversion"/>
  </si>
  <si>
    <t>1. 일러두기</t>
    <phoneticPr fontId="45" type="noConversion"/>
  </si>
  <si>
    <t xml:space="preserve">  </t>
    <phoneticPr fontId="51" type="noConversion"/>
  </si>
  <si>
    <t>3. 세액계산방법 요약  및 유의사항</t>
    <phoneticPr fontId="51" type="noConversion"/>
  </si>
  <si>
    <t>* 정산(합산) : 중간지급분과 최종분의 정산(합산)내용 기재</t>
    <phoneticPr fontId="51" type="noConversion"/>
  </si>
  <si>
    <t xml:space="preserve"> - 신고대상세액 * 계좌입금금액 / 퇴직급여(최종분 퇴직급여)</t>
    <phoneticPr fontId="51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</si>
  <si>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</si>
  <si>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</si>
  <si>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</si>
  <si>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</si>
  <si>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</si>
  <si>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</si>
  <si>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</si>
  <si>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관할세무서</t>
    <phoneticPr fontId="3" type="noConversion"/>
  </si>
  <si>
    <t xml:space="preserve"> -  환산급여 : {(퇴직소득 - 근속연수공제) / 근속연수} x 12</t>
    <phoneticPr fontId="51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</si>
  <si>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</si>
  <si>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</si>
  <si>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</si>
  <si>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</si>
  <si>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</si>
  <si>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</si>
  <si>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</si>
  <si>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</si>
  <si>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</si>
  <si>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</si>
  <si>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</si>
  <si>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1" type="noConversion"/>
  </si>
  <si>
    <t xml:space="preserve">  가. 인적사항 : 원천징수의무자(회사) 및 소득자의 인적사항을 빠짐없이 입력</t>
    <phoneticPr fontId="51" type="noConversion"/>
  </si>
  <si>
    <t xml:space="preserve"> ③ 산출세액</t>
    <phoneticPr fontId="3" type="noConversion"/>
  </si>
  <si>
    <t xml:space="preserve">  나. 지급명세서상 퇴직급여 현황의 구분</t>
    <phoneticPr fontId="51" type="noConversion"/>
  </si>
  <si>
    <t xml:space="preserve">   - 퇴직급여 : 퇴직으로 인하여 지급되는 급여(법정외 퇴직급여 포함)</t>
    <phoneticPr fontId="51" type="noConversion"/>
  </si>
  <si>
    <t xml:space="preserve">   - 비과세 퇴직급여 : 소득세법 제12조 제3호에 해당하는 비과세 퇴직소득</t>
    <phoneticPr fontId="51" type="noConversion"/>
  </si>
  <si>
    <t xml:space="preserve">  다. 과세이연 계좌부분</t>
    <phoneticPr fontId="51" type="noConversion"/>
  </si>
  <si>
    <t xml:space="preserve">   - 퇴직연금사업자명 : 연금계좌의 연금사업자명</t>
    <phoneticPr fontId="51" type="noConversion"/>
  </si>
  <si>
    <t xml:space="preserve">   - 사업자등록번호 : 연금계좌 연금사업자의 사업자등록번호</t>
    <phoneticPr fontId="51" type="noConversion"/>
  </si>
  <si>
    <t xml:space="preserve">   - 계좌번호 : 연금계좌의 계좌번호</t>
    <phoneticPr fontId="51" type="noConversion"/>
  </si>
  <si>
    <t xml:space="preserve">   - 계좌입금금액 : 연금계좌에 입금한 금액</t>
    <phoneticPr fontId="51" type="noConversion"/>
  </si>
  <si>
    <t xml:space="preserve">   - 입금(이체)일 : 연금계좌에 입금한 날짜</t>
    <phoneticPr fontId="51" type="noConversion"/>
  </si>
  <si>
    <t>중간지급 등</t>
    <phoneticPr fontId="3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</si>
  <si>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</si>
  <si>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</si>
  <si>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</si>
  <si>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</si>
  <si>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</si>
  <si>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</si>
  <si>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</si>
  <si>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</si>
  <si>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</si>
  <si>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</si>
  <si>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</si>
  <si>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</si>
  <si>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</si>
  <si>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</si>
  <si>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</si>
  <si>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</si>
  <si>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</si>
  <si>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</si>
  <si>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</si>
  <si>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</si>
  <si>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</si>
  <si>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</si>
  <si>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연금계좌 입금명세</t>
    <phoneticPr fontId="22" type="noConversion"/>
  </si>
  <si>
    <t>최종</t>
    <phoneticPr fontId="22" type="noConversion"/>
  </si>
  <si>
    <t>정산</t>
    <phoneticPr fontId="22" type="noConversion"/>
  </si>
  <si>
    <t>최종 근속연수</t>
    <phoneticPr fontId="22" type="noConversion"/>
  </si>
  <si>
    <t>정산 근속연수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</si>
  <si>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1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</si>
  <si>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</si>
  <si>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</si>
  <si>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1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</si>
  <si>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</si>
  <si>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</si>
  <si>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</si>
  <si>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1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</si>
  <si>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5" type="noConversion"/>
  </si>
  <si>
    <t xml:space="preserve">   - 징수의무자구분 :  사업장 '1',  공적연금사업자 '3'을 구분하여 적습니다.</t>
    <phoneticPr fontId="51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</si>
  <si>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</si>
  <si>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</si>
  <si>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</si>
  <si>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</si>
  <si>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</si>
  <si>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</si>
  <si>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(32) 환산산출세액(31 × 세율)</t>
    <phoneticPr fontId="3" type="noConversion"/>
  </si>
  <si>
    <t>(1)</t>
  </si>
  <si>
    <t xml:space="preserve">  라. 다음의 기본사항 등 입력 방법, 세액계산방법 요약 및 유의사항을 충분히 읽어보시고 입력하시기 바랍니다.</t>
  </si>
  <si>
    <t xml:space="preserve"> 나. 이연퇴직소득세액계산</t>
    <phoneticPr fontId="51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</si>
  <si>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</si>
  <si>
    <t>제외월수</t>
    <phoneticPr fontId="3" type="noConversion"/>
  </si>
  <si>
    <t>가산월수</t>
    <phoneticPr fontId="3" type="noConversion"/>
  </si>
  <si>
    <t>과세
표준
계산</t>
    <phoneticPr fontId="3" type="noConversion"/>
  </si>
  <si>
    <t>2. 퇴직사유</t>
    <phoneticPr fontId="3" type="noConversion"/>
  </si>
  <si>
    <t>퇴직사유</t>
    <phoneticPr fontId="3" type="noConversion"/>
  </si>
  <si>
    <t>번호</t>
    <phoneticPr fontId="3" type="noConversion"/>
  </si>
  <si>
    <t>퇴직사유</t>
    <phoneticPr fontId="3" type="noConversion"/>
  </si>
  <si>
    <t>정년퇴직</t>
    <phoneticPr fontId="3" type="noConversion"/>
  </si>
  <si>
    <t>정리해고</t>
    <phoneticPr fontId="3" type="noConversion"/>
  </si>
  <si>
    <t>자발적 퇴직</t>
    <phoneticPr fontId="3" type="noConversion"/>
  </si>
  <si>
    <t>임원퇴직</t>
    <phoneticPr fontId="3" type="noConversion"/>
  </si>
  <si>
    <t>중간정산</t>
    <phoneticPr fontId="3" type="noConversion"/>
  </si>
  <si>
    <t>기타</t>
    <phoneticPr fontId="3" type="noConversion"/>
  </si>
  <si>
    <t>3.퇴직금 지급(영수)내역</t>
    <phoneticPr fontId="3" type="noConversion"/>
  </si>
  <si>
    <t>4. 과세이연계좌</t>
    <phoneticPr fontId="3" type="noConversion"/>
  </si>
  <si>
    <t>종교관련종사자 여부</t>
    <phoneticPr fontId="22" type="noConversion"/>
  </si>
  <si>
    <t>여 1/ 부 2</t>
    <phoneticPr fontId="22" type="noConversion"/>
  </si>
  <si>
    <t>(33) 퇴직소득 산출세액(32 × 정산근속연수 / 12배)</t>
    <phoneticPr fontId="3" type="noConversion"/>
  </si>
  <si>
    <t>퇴직
소득
세액
계산</t>
    <phoneticPr fontId="22" type="noConversion"/>
  </si>
  <si>
    <t>거주자1 / 비거주자2</t>
    <phoneticPr fontId="3" type="noConversion"/>
  </si>
  <si>
    <t>내국인1/ 외국인9</t>
    <phoneticPr fontId="22" type="noConversion"/>
  </si>
  <si>
    <t xml:space="preserve"> 가. 세액계산 방법</t>
    <phoneticPr fontId="3" type="noConversion"/>
  </si>
  <si>
    <t>(34) 세액공제</t>
    <phoneticPr fontId="3" type="noConversion"/>
  </si>
  <si>
    <t>(35) 기납부(또는 기과세이연) 세액</t>
    <phoneticPr fontId="3" type="noConversion"/>
  </si>
  <si>
    <t>(36) 신고대상세액(33 - 34 - 35)</t>
    <phoneticPr fontId="3" type="noConversion"/>
  </si>
  <si>
    <t>(37) 신고대상세액(36)</t>
    <phoneticPr fontId="22" type="noConversion"/>
  </si>
  <si>
    <t>(38)계좌입금금액</t>
    <phoneticPr fontId="22" type="noConversion"/>
  </si>
  <si>
    <t>(39) 퇴직급여(17)</t>
    <phoneticPr fontId="22" type="noConversion"/>
  </si>
  <si>
    <t>(40) 이연 퇴직소득세
(37 × 38 / 39)</t>
    <phoneticPr fontId="3" type="noConversion"/>
  </si>
  <si>
    <t>(41) 합    계</t>
    <phoneticPr fontId="3" type="noConversion"/>
  </si>
  <si>
    <t>(42) 신고대상세액(36)</t>
    <phoneticPr fontId="22" type="noConversion"/>
  </si>
  <si>
    <t>(43) 이연퇴직소득세(40)</t>
    <phoneticPr fontId="22" type="noConversion"/>
  </si>
  <si>
    <t>(44) 차감원천징수세액(42-43)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</si>
  <si>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2020. 3.13.&gt;</t>
    </r>
    <phoneticPr fontId="22" type="noConversion"/>
  </si>
  <si>
    <t>-</t>
    <phoneticPr fontId="3" type="noConversion"/>
  </si>
  <si>
    <t>세액공제</t>
    <phoneticPr fontId="3" type="noConversion"/>
  </si>
  <si>
    <t>2021.01.01</t>
    <phoneticPr fontId="3" type="noConversion"/>
  </si>
  <si>
    <t>2021년 귀속 퇴직소득 세액계산 프로그램 최초 게시</t>
    <phoneticPr fontId="3" type="noConversion"/>
  </si>
  <si>
    <t xml:space="preserve">    ※  주(현)근무지의 중간정산과 종(전)근무지(근무처가 다른 회사)에서 해당 과세기간에 
         지급받은 퇴직금이 있는 경우 이 프로그램을 사용할 수 없고 퇴직소득 확정신고 대상임</t>
    <phoneticPr fontId="3" type="noConversion"/>
  </si>
  <si>
    <t xml:space="preserve">  나. 입력화면「기본사항 등 입력」시트의 "1.인적사항" ~ "3.과세이연계좌"  중 "노란색" 부분(해당 부분만)을 입력하고</t>
    <phoneticPr fontId="45" type="noConversion"/>
  </si>
  <si>
    <r>
      <t xml:space="preserve">2. 「기본사항 등 입력」 이용방법 </t>
    </r>
    <r>
      <rPr>
        <b/>
        <sz val="14"/>
        <color indexed="12"/>
        <rFont val="돋움"/>
        <family val="3"/>
        <charset val="129"/>
      </rPr>
      <t>(반드시 노란색 시트의 노란색 셀에만 입력할 것)</t>
    </r>
    <phoneticPr fontId="45" type="noConversion"/>
  </si>
  <si>
    <t>자발적 퇴직</t>
  </si>
  <si>
    <t xml:space="preserve"> -  근속연수공제(근속연수별로 차등공제)</t>
    <phoneticPr fontId="51" type="noConversion"/>
  </si>
  <si>
    <t xml:space="preserve"> ① 퇴직소득(금액) 과세방식 변경</t>
    <phoneticPr fontId="51" type="noConversion"/>
  </si>
  <si>
    <t>2025년 귀속 퇴직소득 세액계산 프로그램</t>
    <phoneticPr fontId="3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</si>
  <si>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2025.1.1.이후인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2024.12.31.이전이면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해당 귀속연도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</si>
  <si>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 xml:space="preserve">   (적용례) 중간정산시점 24.12.31., 지급일 25.1.25.인 경우 → 귀속시기 2025년
               → 퇴사일 2025.1.25.입력, 근속연수 계산시 중간정산 퇴직급여 산정에 포함되지 않은 기간은 
                   제외월수에 1월(25.1.1.~25.1.25.) 기재
               → 추후, 최종 퇴직분 퇴직급여 근속년수 산정 시 근속년수에 가산월수 1월(25.1.1.~25.1.25.) 기재</t>
    <phoneticPr fontId="3" type="noConversion"/>
  </si>
  <si>
    <t xml:space="preserve">  가. 본 프로그램은 소득세법 시행규칙 [별지 제24호서식(2)]&lt;개정 2024.3.22.&gt;을 반영한 프로그램입니다.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</si>
</sst>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  <numFmt numFmtId="189" formatCode="000\-00\-00000"/>
  </numFmts>
  <fonts count="9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4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24"/>
      <name val="HY헤드라인M"/>
      <family val="1"/>
      <charset val="129"/>
    </font>
    <font>
      <b/>
      <sz val="12"/>
      <name val="굴림"/>
      <family val="3"/>
      <charset val="129"/>
    </font>
    <font>
      <sz val="16"/>
      <name val="굴림"/>
      <family val="3"/>
      <charset val="129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0" tint="-4.9989318521683403E-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58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3" xfId="0" applyFont="1" applyFill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4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73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67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0" fontId="46" fillId="0" borderId="0" xfId="6" applyFont="1" applyAlignment="1" applyProtection="1">
      <alignment horizontal="left" vertical="center"/>
      <protection hidden="1"/>
    </xf>
    <xf numFmtId="0" fontId="47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48" fillId="0" borderId="75" xfId="6" applyFont="1" applyFill="1" applyBorder="1" applyAlignment="1" applyProtection="1">
      <alignment horizontal="left" vertical="center" wrapText="1"/>
      <protection hidden="1"/>
    </xf>
    <xf numFmtId="0" fontId="48" fillId="0" borderId="0" xfId="6" applyFont="1" applyFill="1" applyBorder="1" applyAlignment="1" applyProtection="1">
      <alignment horizontal="left" vertical="center" wrapText="1"/>
      <protection hidden="1"/>
    </xf>
    <xf numFmtId="0" fontId="48" fillId="0" borderId="76" xfId="6" applyFont="1" applyFill="1" applyBorder="1" applyAlignment="1" applyProtection="1">
      <alignment horizontal="left" vertical="center" wrapText="1"/>
      <protection hidden="1"/>
    </xf>
    <xf numFmtId="0" fontId="49" fillId="0" borderId="75" xfId="6" applyFont="1" applyBorder="1" applyAlignment="1" applyProtection="1">
      <alignment vertical="center"/>
      <protection hidden="1"/>
    </xf>
    <xf numFmtId="0" fontId="46" fillId="0" borderId="0" xfId="6" applyFont="1" applyBorder="1" applyAlignment="1" applyProtection="1">
      <alignment vertical="center"/>
      <protection hidden="1"/>
    </xf>
    <xf numFmtId="0" fontId="50" fillId="0" borderId="0" xfId="6" applyFont="1" applyBorder="1" applyAlignment="1" applyProtection="1">
      <alignment vertical="center"/>
      <protection hidden="1"/>
    </xf>
    <xf numFmtId="0" fontId="50" fillId="0" borderId="76" xfId="6" applyFont="1" applyBorder="1" applyAlignment="1" applyProtection="1">
      <alignment vertical="center"/>
      <protection hidden="1"/>
    </xf>
    <xf numFmtId="0" fontId="50" fillId="0" borderId="0" xfId="6" applyFont="1" applyAlignment="1" applyProtection="1">
      <alignment vertical="center"/>
      <protection hidden="1"/>
    </xf>
    <xf numFmtId="0" fontId="52" fillId="0" borderId="0" xfId="6" applyFont="1" applyAlignment="1" applyProtection="1">
      <alignment vertical="center"/>
      <protection hidden="1"/>
    </xf>
    <xf numFmtId="0" fontId="53" fillId="0" borderId="0" xfId="6" applyFont="1" applyProtection="1"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48" fillId="0" borderId="0" xfId="6" applyFont="1" applyBorder="1" applyAlignment="1" applyProtection="1">
      <alignment vertical="center"/>
      <protection hidden="1"/>
    </xf>
    <xf numFmtId="0" fontId="57" fillId="0" borderId="0" xfId="6" applyFont="1" applyBorder="1" applyAlignment="1" applyProtection="1">
      <alignment vertical="center"/>
      <protection hidden="1"/>
    </xf>
    <xf numFmtId="0" fontId="57" fillId="0" borderId="76" xfId="6" applyFont="1" applyBorder="1" applyAlignment="1" applyProtection="1">
      <alignment vertical="center"/>
      <protection hidden="1"/>
    </xf>
    <xf numFmtId="0" fontId="57" fillId="0" borderId="0" xfId="6" applyFont="1" applyAlignment="1" applyProtection="1">
      <alignment vertical="center"/>
      <protection hidden="1"/>
    </xf>
    <xf numFmtId="0" fontId="55" fillId="0" borderId="0" xfId="6" applyFont="1" applyBorder="1" applyAlignment="1" applyProtection="1">
      <alignment vertical="center"/>
      <protection hidden="1"/>
    </xf>
    <xf numFmtId="0" fontId="55" fillId="0" borderId="76" xfId="6" applyFont="1" applyBorder="1" applyAlignment="1" applyProtection="1">
      <alignment vertical="center"/>
      <protection hidden="1"/>
    </xf>
    <xf numFmtId="0" fontId="59" fillId="0" borderId="75" xfId="6" applyFont="1" applyFill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76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46" fillId="0" borderId="75" xfId="6" applyFont="1" applyBorder="1" applyAlignment="1" applyProtection="1">
      <alignment vertical="center"/>
      <protection hidden="1"/>
    </xf>
    <xf numFmtId="0" fontId="61" fillId="0" borderId="75" xfId="6" applyFont="1" applyBorder="1" applyAlignment="1" applyProtection="1">
      <alignment vertical="center"/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9" fillId="0" borderId="0" xfId="6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65" fillId="0" borderId="70" xfId="6" applyFont="1" applyBorder="1" applyAlignment="1" applyProtection="1">
      <alignment vertical="center"/>
      <protection hidden="1"/>
    </xf>
    <xf numFmtId="0" fontId="62" fillId="0" borderId="26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60" fillId="0" borderId="26" xfId="6" applyFont="1" applyBorder="1" applyAlignment="1" applyProtection="1">
      <alignment vertical="center"/>
      <protection hidden="1"/>
    </xf>
    <xf numFmtId="0" fontId="60" fillId="0" borderId="71" xfId="6" applyFont="1" applyBorder="1" applyAlignment="1" applyProtection="1">
      <alignment vertical="center"/>
      <protection hidden="1"/>
    </xf>
    <xf numFmtId="0" fontId="46" fillId="0" borderId="68" xfId="6" applyFont="1" applyBorder="1" applyAlignment="1" applyProtection="1">
      <alignment vertical="center"/>
      <protection hidden="1"/>
    </xf>
    <xf numFmtId="0" fontId="46" fillId="0" borderId="42" xfId="6" applyFont="1" applyBorder="1" applyAlignment="1" applyProtection="1">
      <alignment vertical="center"/>
      <protection hidden="1"/>
    </xf>
    <xf numFmtId="0" fontId="50" fillId="0" borderId="42" xfId="6" applyFont="1" applyBorder="1" applyAlignment="1" applyProtection="1">
      <alignment vertical="center"/>
      <protection hidden="1"/>
    </xf>
    <xf numFmtId="0" fontId="50" fillId="0" borderId="69" xfId="6" applyFont="1" applyBorder="1" applyAlignment="1" applyProtection="1">
      <alignment vertical="center"/>
      <protection hidden="1"/>
    </xf>
    <xf numFmtId="0" fontId="61" fillId="0" borderId="0" xfId="6" applyFont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48" fillId="0" borderId="75" xfId="6" quotePrefix="1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76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63" fillId="0" borderId="0" xfId="6" applyFont="1" applyProtection="1">
      <protection hidden="1"/>
    </xf>
    <xf numFmtId="0" fontId="48" fillId="0" borderId="76" xfId="6" applyFont="1" applyBorder="1" applyAlignment="1" applyProtection="1">
      <alignment vertical="center"/>
      <protection hidden="1"/>
    </xf>
    <xf numFmtId="0" fontId="48" fillId="0" borderId="0" xfId="6" applyFont="1" applyAlignment="1" applyProtection="1">
      <alignment vertical="center"/>
      <protection hidden="1"/>
    </xf>
    <xf numFmtId="0" fontId="64" fillId="0" borderId="0" xfId="6" applyFont="1" applyProtection="1">
      <protection hidden="1"/>
    </xf>
    <xf numFmtId="0" fontId="61" fillId="0" borderId="70" xfId="6" applyFont="1" applyBorder="1" applyAlignment="1" applyProtection="1">
      <alignment vertical="center"/>
      <protection hidden="1"/>
    </xf>
    <xf numFmtId="0" fontId="61" fillId="0" borderId="26" xfId="6" applyFont="1" applyBorder="1" applyAlignment="1" applyProtection="1">
      <alignment vertical="center"/>
      <protection hidden="1"/>
    </xf>
    <xf numFmtId="0" fontId="56" fillId="0" borderId="26" xfId="6" applyFont="1" applyBorder="1" applyAlignment="1" applyProtection="1">
      <alignment vertical="center"/>
      <protection hidden="1"/>
    </xf>
    <xf numFmtId="0" fontId="56" fillId="0" borderId="71" xfId="6" applyFont="1" applyBorder="1" applyAlignment="1" applyProtection="1">
      <alignment vertical="center"/>
      <protection hidden="1"/>
    </xf>
    <xf numFmtId="0" fontId="46" fillId="35" borderId="75" xfId="6" applyFont="1" applyFill="1" applyBorder="1" applyAlignment="1" applyProtection="1">
      <alignment vertical="center"/>
      <protection hidden="1"/>
    </xf>
    <xf numFmtId="0" fontId="59" fillId="35" borderId="0" xfId="6" applyFont="1" applyFill="1" applyBorder="1" applyAlignment="1" applyProtection="1">
      <alignment vertical="center"/>
      <protection hidden="1"/>
    </xf>
    <xf numFmtId="0" fontId="60" fillId="35" borderId="0" xfId="6" applyFont="1" applyFill="1" applyBorder="1" applyAlignment="1" applyProtection="1">
      <alignment vertical="center"/>
      <protection hidden="1"/>
    </xf>
    <xf numFmtId="0" fontId="60" fillId="35" borderId="76" xfId="6" applyFont="1" applyFill="1" applyBorder="1" applyAlignment="1" applyProtection="1">
      <alignment vertical="center"/>
      <protection hidden="1"/>
    </xf>
    <xf numFmtId="0" fontId="19" fillId="39" borderId="42" xfId="0" applyFont="1" applyFill="1" applyBorder="1" applyAlignment="1" applyProtection="1">
      <alignment horizontal="left" vertical="center"/>
      <protection hidden="1"/>
    </xf>
    <xf numFmtId="0" fontId="19" fillId="39" borderId="42" xfId="0" applyFont="1" applyFill="1" applyBorder="1" applyAlignment="1" applyProtection="1">
      <alignment horizontal="center" vertical="center"/>
      <protection hidden="1"/>
    </xf>
    <xf numFmtId="0" fontId="19" fillId="39" borderId="42" xfId="0" applyFont="1" applyFill="1" applyBorder="1" applyAlignment="1" applyProtection="1">
      <alignment horizontal="right" vertical="center"/>
      <protection hidden="1"/>
    </xf>
    <xf numFmtId="0" fontId="19" fillId="39" borderId="42" xfId="0" applyFont="1" applyFill="1" applyBorder="1" applyAlignment="1" applyProtection="1">
      <alignment vertical="center"/>
      <protection hidden="1"/>
    </xf>
    <xf numFmtId="0" fontId="43" fillId="39" borderId="42" xfId="0" applyFont="1" applyFill="1" applyBorder="1" applyAlignment="1" applyProtection="1">
      <alignment vertical="center"/>
      <protection hidden="1"/>
    </xf>
    <xf numFmtId="0" fontId="41" fillId="39" borderId="42" xfId="0" applyFont="1" applyFill="1" applyBorder="1" applyAlignment="1" applyProtection="1">
      <alignment vertical="center"/>
      <protection hidden="1"/>
    </xf>
    <xf numFmtId="0" fontId="40" fillId="39" borderId="42" xfId="0" applyFont="1" applyFill="1" applyBorder="1" applyAlignment="1" applyProtection="1">
      <alignment vertical="center"/>
      <protection hidden="1"/>
    </xf>
    <xf numFmtId="0" fontId="39" fillId="39" borderId="43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46" xfId="0" applyFont="1" applyFill="1" applyBorder="1" applyAlignment="1" applyProtection="1">
      <alignment vertical="center"/>
      <protection hidden="1"/>
    </xf>
    <xf numFmtId="0" fontId="40" fillId="39" borderId="47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75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77" fillId="0" borderId="75" xfId="6" applyFont="1" applyBorder="1" applyAlignment="1" applyProtection="1">
      <alignment horizontal="left"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0" xfId="0" applyFont="1" applyFill="1" applyBorder="1" applyAlignment="1" applyProtection="1">
      <alignment vertical="center"/>
      <protection hidden="1"/>
    </xf>
    <xf numFmtId="0" fontId="48" fillId="0" borderId="75" xfId="6" applyFont="1" applyFill="1" applyBorder="1" applyAlignment="1" applyProtection="1">
      <alignment vertical="center"/>
      <protection hidden="1"/>
    </xf>
    <xf numFmtId="0" fontId="90" fillId="40" borderId="84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3" fillId="0" borderId="31" xfId="0" applyFont="1" applyFill="1" applyBorder="1" applyAlignment="1">
      <alignment horizontal="center" vertical="center" wrapText="1"/>
    </xf>
    <xf numFmtId="0" fontId="91" fillId="0" borderId="31" xfId="0" applyFont="1" applyFill="1" applyBorder="1" applyAlignment="1">
      <alignment horizontal="left" vertical="center" wrapText="1"/>
    </xf>
    <xf numFmtId="0" fontId="92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9" fillId="0" borderId="93" xfId="2" applyFont="1" applyFill="1" applyBorder="1" applyAlignment="1" applyProtection="1">
      <alignment horizontal="center" vertical="center" wrapText="1"/>
      <protection hidden="1"/>
    </xf>
    <xf numFmtId="0" fontId="9" fillId="35" borderId="14" xfId="2" applyFont="1" applyFill="1" applyBorder="1" applyAlignment="1" applyProtection="1">
      <alignment horizontal="center" vertical="center" shrinkToFit="1"/>
      <protection locked="0" hidden="1"/>
    </xf>
    <xf numFmtId="0" fontId="9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locked="0" hidden="1"/>
    </xf>
    <xf numFmtId="0" fontId="9" fillId="33" borderId="92" xfId="2" applyFont="1" applyFill="1" applyBorder="1" applyAlignment="1" applyProtection="1">
      <alignment horizontal="center" vertical="center" wrapText="1"/>
      <protection hidden="1"/>
    </xf>
    <xf numFmtId="0" fontId="4" fillId="0" borderId="75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70" xfId="6" applyBorder="1" applyAlignment="1" applyProtection="1">
      <alignment vertical="center"/>
      <protection hidden="1"/>
    </xf>
    <xf numFmtId="0" fontId="4" fillId="0" borderId="26" xfId="6" applyBorder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9" fillId="35" borderId="18" xfId="2" applyFont="1" applyFill="1" applyBorder="1" applyAlignment="1" applyProtection="1">
      <alignment horizontal="center" vertical="center" shrinkToFit="1"/>
      <protection locked="0" hidden="1"/>
    </xf>
    <xf numFmtId="0" fontId="9" fillId="0" borderId="93" xfId="2" applyFont="1" applyFill="1" applyBorder="1" applyAlignment="1" applyProtection="1">
      <alignment horizontal="center" vertical="center" shrinkToFit="1"/>
      <protection locked="0"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8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hidden="1"/>
    </xf>
    <xf numFmtId="178" fontId="10" fillId="0" borderId="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4" borderId="99" xfId="2" applyFont="1" applyFill="1" applyBorder="1" applyAlignment="1" applyProtection="1">
      <alignment horizontal="center" vertical="center"/>
      <protection hidden="1"/>
    </xf>
    <xf numFmtId="0" fontId="6" fillId="34" borderId="27" xfId="2" applyFont="1" applyFill="1" applyBorder="1" applyAlignment="1" applyProtection="1">
      <alignment horizontal="center" vertical="center"/>
      <protection hidden="1"/>
    </xf>
    <xf numFmtId="0" fontId="6" fillId="34" borderId="29" xfId="2" applyFont="1" applyFill="1" applyBorder="1" applyAlignment="1" applyProtection="1">
      <alignment horizontal="center" vertical="center"/>
      <protection hidden="1"/>
    </xf>
    <xf numFmtId="0" fontId="96" fillId="34" borderId="30" xfId="2" applyFont="1" applyFill="1" applyBorder="1" applyAlignment="1" applyProtection="1">
      <alignment horizontal="center" vertical="center"/>
      <protection hidden="1"/>
    </xf>
    <xf numFmtId="0" fontId="96" fillId="0" borderId="32" xfId="2" applyFont="1" applyFill="1" applyBorder="1" applyAlignment="1" applyProtection="1">
      <alignment horizontal="center" vertical="center"/>
      <protection hidden="1"/>
    </xf>
    <xf numFmtId="0" fontId="96" fillId="34" borderId="33" xfId="2" applyFont="1" applyFill="1" applyBorder="1" applyAlignment="1" applyProtection="1">
      <alignment horizontal="center" vertical="center"/>
      <protection hidden="1"/>
    </xf>
    <xf numFmtId="0" fontId="96" fillId="0" borderId="35" xfId="2" applyFont="1" applyFill="1" applyBorder="1" applyAlignment="1" applyProtection="1">
      <alignment horizontal="center" vertical="center"/>
      <protection hidden="1"/>
    </xf>
    <xf numFmtId="49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4" fontId="68" fillId="33" borderId="28" xfId="2" applyNumberFormat="1" applyFont="1" applyFill="1" applyBorder="1" applyAlignment="1" applyProtection="1">
      <alignment horizontal="center" vertical="center" wrapText="1"/>
      <protection hidden="1"/>
    </xf>
    <xf numFmtId="14" fontId="68" fillId="33" borderId="29" xfId="2" applyNumberFormat="1" applyFont="1" applyFill="1" applyBorder="1" applyAlignment="1" applyProtection="1">
      <alignment horizontal="center" vertical="center"/>
      <protection hidden="1"/>
    </xf>
    <xf numFmtId="14" fontId="14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5" xfId="4" applyNumberFormat="1" applyFont="1" applyFill="1" applyBorder="1" applyAlignment="1" applyProtection="1">
      <alignment horizontal="center" vertical="center" shrinkToFit="1"/>
      <protection locked="0" hidden="1"/>
    </xf>
    <xf numFmtId="0" fontId="19" fillId="39" borderId="48" xfId="0" applyFont="1" applyFill="1" applyBorder="1" applyAlignment="1" applyProtection="1">
      <alignment vertical="center"/>
      <protection hidden="1"/>
    </xf>
    <xf numFmtId="0" fontId="19" fillId="39" borderId="49" xfId="0" applyFont="1" applyFill="1" applyBorder="1" applyAlignment="1" applyProtection="1">
      <alignment vertical="center"/>
      <protection hidden="1"/>
    </xf>
    <xf numFmtId="182" fontId="82" fillId="0" borderId="0" xfId="4" applyNumberFormat="1" applyFont="1" applyFill="1" applyBorder="1" applyAlignment="1" applyProtection="1">
      <alignment vertical="center" wrapText="1" shrinkToFit="1"/>
      <protection hidden="1"/>
    </xf>
    <xf numFmtId="41" fontId="9" fillId="43" borderId="31" xfId="2" applyNumberFormat="1" applyFont="1" applyFill="1" applyBorder="1" applyAlignment="1" applyProtection="1">
      <alignment vertical="center"/>
      <protection locked="0" hidden="1"/>
    </xf>
    <xf numFmtId="41" fontId="9" fillId="35" borderId="34" xfId="2" applyNumberFormat="1" applyFont="1" applyFill="1" applyBorder="1" applyAlignment="1" applyProtection="1">
      <alignment vertical="center"/>
      <protection locked="0" hidden="1"/>
    </xf>
    <xf numFmtId="41" fontId="9" fillId="43" borderId="35" xfId="2" applyNumberFormat="1" applyFont="1" applyFill="1" applyBorder="1" applyAlignment="1" applyProtection="1">
      <alignment vertical="center"/>
      <protection locked="0" hidden="1"/>
    </xf>
    <xf numFmtId="41" fontId="9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3" fontId="42" fillId="0" borderId="0" xfId="0" applyNumberFormat="1" applyFont="1" applyBorder="1" applyAlignment="1" applyProtection="1">
      <alignment vertical="center"/>
      <protection hidden="1"/>
    </xf>
    <xf numFmtId="0" fontId="71" fillId="0" borderId="31" xfId="0" applyFont="1" applyBorder="1" applyAlignment="1" applyProtection="1">
      <alignment horizontal="center" vertical="center" wrapText="1"/>
      <protection hidden="1"/>
    </xf>
    <xf numFmtId="0" fontId="70" fillId="38" borderId="31" xfId="0" applyFont="1" applyFill="1" applyBorder="1" applyAlignment="1" applyProtection="1">
      <alignment horizontal="center" vertical="center" wrapText="1"/>
      <protection hidden="1"/>
    </xf>
    <xf numFmtId="0" fontId="61" fillId="0" borderId="75" xfId="6" applyFont="1" applyBorder="1" applyAlignment="1" applyProtection="1">
      <alignment horizontal="left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61" fillId="0" borderId="70" xfId="6" applyFont="1" applyBorder="1" applyAlignment="1" applyProtection="1">
      <alignment horizontal="left" vertical="center"/>
      <protection hidden="1"/>
    </xf>
    <xf numFmtId="0" fontId="61" fillId="0" borderId="26" xfId="6" applyFont="1" applyBorder="1" applyAlignment="1" applyProtection="1">
      <alignment horizontal="left" vertical="center"/>
      <protection hidden="1"/>
    </xf>
    <xf numFmtId="0" fontId="61" fillId="0" borderId="71" xfId="6" applyFont="1" applyBorder="1" applyAlignment="1" applyProtection="1">
      <alignment horizontal="left" vertical="center"/>
      <protection hidden="1"/>
    </xf>
    <xf numFmtId="0" fontId="58" fillId="0" borderId="75" xfId="6" applyFont="1" applyFill="1" applyBorder="1" applyAlignment="1" applyProtection="1">
      <alignment horizontal="left" vertical="top" wrapText="1"/>
      <protection hidden="1"/>
    </xf>
    <xf numFmtId="0" fontId="58" fillId="0" borderId="0" xfId="6" applyFont="1" applyFill="1" applyBorder="1" applyAlignment="1" applyProtection="1">
      <alignment horizontal="left" vertical="top" wrapText="1"/>
      <protection hidden="1"/>
    </xf>
    <xf numFmtId="0" fontId="58" fillId="0" borderId="76" xfId="6" applyFont="1" applyFill="1" applyBorder="1" applyAlignment="1" applyProtection="1">
      <alignment horizontal="left" vertical="top" wrapText="1"/>
      <protection hidden="1"/>
    </xf>
    <xf numFmtId="0" fontId="94" fillId="41" borderId="89" xfId="6" applyFont="1" applyFill="1" applyBorder="1" applyAlignment="1" applyProtection="1">
      <alignment horizontal="center" vertical="center"/>
      <protection hidden="1"/>
    </xf>
    <xf numFmtId="0" fontId="94" fillId="41" borderId="90" xfId="6" applyFont="1" applyFill="1" applyBorder="1" applyAlignment="1" applyProtection="1">
      <alignment horizontal="center" vertical="center"/>
      <protection hidden="1"/>
    </xf>
    <xf numFmtId="0" fontId="94" fillId="41" borderId="91" xfId="6" applyFont="1" applyFill="1" applyBorder="1" applyAlignment="1" applyProtection="1">
      <alignment horizontal="center" vertical="center"/>
      <protection hidden="1"/>
    </xf>
    <xf numFmtId="0" fontId="54" fillId="0" borderId="75" xfId="6" applyFont="1" applyFill="1" applyBorder="1" applyAlignment="1" applyProtection="1">
      <alignment horizontal="left" vertical="center" wrapText="1"/>
      <protection hidden="1"/>
    </xf>
    <xf numFmtId="0" fontId="54" fillId="0" borderId="0" xfId="6" applyFont="1" applyFill="1" applyBorder="1" applyAlignment="1" applyProtection="1">
      <alignment horizontal="left" vertical="center" wrapText="1"/>
      <protection hidden="1"/>
    </xf>
    <xf numFmtId="0" fontId="54" fillId="0" borderId="76" xfId="6" applyFont="1" applyFill="1" applyBorder="1" applyAlignment="1" applyProtection="1">
      <alignment horizontal="left" vertical="center" wrapText="1"/>
      <protection hidden="1"/>
    </xf>
    <xf numFmtId="0" fontId="48" fillId="0" borderId="75" xfId="6" applyFont="1" applyFill="1" applyBorder="1" applyAlignment="1" applyProtection="1">
      <alignment horizontal="left" vertical="top" wrapText="1"/>
      <protection hidden="1"/>
    </xf>
    <xf numFmtId="0" fontId="48" fillId="0" borderId="0" xfId="6" applyFont="1" applyFill="1" applyBorder="1" applyAlignment="1" applyProtection="1">
      <alignment horizontal="left" vertical="top" wrapText="1"/>
      <protection hidden="1"/>
    </xf>
    <xf numFmtId="0" fontId="48" fillId="0" borderId="76" xfId="6" applyFont="1" applyFill="1" applyBorder="1" applyAlignment="1" applyProtection="1">
      <alignment horizontal="left" vertical="top" wrapText="1"/>
      <protection hidden="1"/>
    </xf>
    <xf numFmtId="0" fontId="61" fillId="0" borderId="75" xfId="6" applyFont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center" vertical="center"/>
      <protection hidden="1"/>
    </xf>
    <xf numFmtId="0" fontId="61" fillId="0" borderId="76" xfId="6" applyFont="1" applyBorder="1" applyAlignment="1" applyProtection="1">
      <alignment horizontal="center" vertical="center"/>
      <protection hidden="1"/>
    </xf>
    <xf numFmtId="0" fontId="61" fillId="0" borderId="68" xfId="6" applyFont="1" applyBorder="1" applyAlignment="1" applyProtection="1">
      <alignment horizontal="left" vertical="center"/>
      <protection hidden="1"/>
    </xf>
    <xf numFmtId="0" fontId="61" fillId="0" borderId="42" xfId="6" applyFont="1" applyBorder="1" applyAlignment="1" applyProtection="1">
      <alignment horizontal="left" vertical="center"/>
      <protection hidden="1"/>
    </xf>
    <xf numFmtId="0" fontId="61" fillId="0" borderId="69" xfId="6" applyFont="1" applyBorder="1" applyAlignment="1" applyProtection="1">
      <alignment horizontal="left" vertical="center"/>
      <protection hidden="1"/>
    </xf>
    <xf numFmtId="0" fontId="48" fillId="39" borderId="68" xfId="6" applyFont="1" applyFill="1" applyBorder="1" applyAlignment="1" applyProtection="1">
      <alignment horizontal="left" vertical="center" wrapText="1"/>
      <protection hidden="1"/>
    </xf>
    <xf numFmtId="0" fontId="48" fillId="39" borderId="42" xfId="6" applyFont="1" applyFill="1" applyBorder="1" applyAlignment="1" applyProtection="1">
      <alignment horizontal="left" vertical="center" wrapText="1"/>
      <protection hidden="1"/>
    </xf>
    <xf numFmtId="0" fontId="48" fillId="39" borderId="69" xfId="6" applyFont="1" applyFill="1" applyBorder="1" applyAlignment="1" applyProtection="1">
      <alignment horizontal="left" vertical="center" wrapText="1"/>
      <protection hidden="1"/>
    </xf>
    <xf numFmtId="0" fontId="48" fillId="39" borderId="70" xfId="6" applyFont="1" applyFill="1" applyBorder="1" applyAlignment="1" applyProtection="1">
      <alignment horizontal="left" vertical="center" wrapText="1"/>
      <protection hidden="1"/>
    </xf>
    <xf numFmtId="0" fontId="48" fillId="39" borderId="26" xfId="6" applyFont="1" applyFill="1" applyBorder="1" applyAlignment="1" applyProtection="1">
      <alignment horizontal="left" vertical="center" wrapText="1"/>
      <protection hidden="1"/>
    </xf>
    <xf numFmtId="0" fontId="48" fillId="39" borderId="71" xfId="6" applyFont="1" applyFill="1" applyBorder="1" applyAlignment="1" applyProtection="1">
      <alignment horizontal="left" vertical="center" wrapText="1"/>
      <protection hidden="1"/>
    </xf>
    <xf numFmtId="0" fontId="74" fillId="39" borderId="75" xfId="6" applyFont="1" applyFill="1" applyBorder="1" applyAlignment="1" applyProtection="1">
      <alignment vertical="center" wrapText="1"/>
      <protection hidden="1"/>
    </xf>
    <xf numFmtId="0" fontId="74" fillId="39" borderId="0" xfId="6" applyFont="1" applyFill="1" applyBorder="1" applyAlignment="1" applyProtection="1">
      <alignment vertical="center" wrapText="1"/>
      <protection hidden="1"/>
    </xf>
    <xf numFmtId="0" fontId="74" fillId="39" borderId="76" xfId="6" applyFont="1" applyFill="1" applyBorder="1" applyAlignment="1" applyProtection="1">
      <alignment vertical="center" wrapText="1"/>
      <protection hidden="1"/>
    </xf>
    <xf numFmtId="0" fontId="74" fillId="42" borderId="75" xfId="6" applyFont="1" applyFill="1" applyBorder="1" applyAlignment="1" applyProtection="1">
      <alignment horizontal="left" vertical="center" wrapText="1"/>
      <protection hidden="1"/>
    </xf>
    <xf numFmtId="0" fontId="74" fillId="42" borderId="0" xfId="6" applyFont="1" applyFill="1" applyBorder="1" applyAlignment="1" applyProtection="1">
      <alignment horizontal="left" vertical="center" wrapText="1"/>
      <protection hidden="1"/>
    </xf>
    <xf numFmtId="0" fontId="74" fillId="42" borderId="76" xfId="6" applyFont="1" applyFill="1" applyBorder="1" applyAlignment="1" applyProtection="1">
      <alignment horizontal="left" vertical="center" wrapText="1"/>
      <protection hidden="1"/>
    </xf>
    <xf numFmtId="0" fontId="80" fillId="0" borderId="75" xfId="6" applyFont="1" applyBorder="1" applyAlignment="1" applyProtection="1">
      <alignment horizontal="left" vertical="top" wrapText="1"/>
      <protection hidden="1"/>
    </xf>
    <xf numFmtId="0" fontId="80" fillId="0" borderId="0" xfId="6" applyFont="1" applyBorder="1" applyAlignment="1" applyProtection="1">
      <alignment horizontal="left" vertical="top" wrapText="1"/>
      <protection hidden="1"/>
    </xf>
    <xf numFmtId="0" fontId="80" fillId="0" borderId="76" xfId="6" applyFont="1" applyBorder="1" applyAlignment="1" applyProtection="1">
      <alignment horizontal="left" vertical="top" wrapText="1"/>
      <protection hidden="1"/>
    </xf>
    <xf numFmtId="182" fontId="81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0" fontId="95" fillId="35" borderId="100" xfId="2" applyFont="1" applyFill="1" applyBorder="1" applyAlignment="1" applyProtection="1">
      <alignment horizontal="center" vertical="center"/>
      <protection hidden="1"/>
    </xf>
    <xf numFmtId="0" fontId="95" fillId="35" borderId="101" xfId="2" applyFont="1" applyFill="1" applyBorder="1" applyAlignment="1" applyProtection="1">
      <alignment horizontal="center" vertical="center"/>
      <protection hidden="1"/>
    </xf>
    <xf numFmtId="178" fontId="10" fillId="35" borderId="77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9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77" xfId="2" applyFont="1" applyFill="1" applyBorder="1" applyAlignment="1" applyProtection="1">
      <alignment horizontal="center" vertical="center" shrinkToFit="1"/>
      <protection hidden="1"/>
    </xf>
    <xf numFmtId="0" fontId="9" fillId="33" borderId="39" xfId="2" applyFont="1" applyFill="1" applyBorder="1" applyAlignment="1" applyProtection="1">
      <alignment horizontal="center" vertical="center" shrinkToFit="1"/>
      <protection hidden="1"/>
    </xf>
    <xf numFmtId="0" fontId="74" fillId="41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98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66" fillId="43" borderId="18" xfId="2" applyNumberFormat="1" applyFont="1" applyFill="1" applyBorder="1" applyAlignment="1" applyProtection="1">
      <alignment horizontal="center" vertical="center" shrinkToFit="1"/>
      <protection hidden="1"/>
    </xf>
    <xf numFmtId="178" fontId="66" fillId="43" borderId="41" xfId="2" applyNumberFormat="1" applyFont="1" applyFill="1" applyBorder="1" applyAlignment="1" applyProtection="1">
      <alignment horizontal="center" vertical="center" shrinkToFit="1"/>
      <protection hidden="1"/>
    </xf>
    <xf numFmtId="0" fontId="19" fillId="39" borderId="31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 shrinkToFit="1"/>
      <protection hidden="1"/>
    </xf>
    <xf numFmtId="0" fontId="40" fillId="39" borderId="47" xfId="0" applyFont="1" applyFill="1" applyBorder="1" applyAlignment="1" applyProtection="1">
      <alignment horizontal="center" vertical="center" shrinkToFit="1"/>
      <protection hidden="1"/>
    </xf>
    <xf numFmtId="0" fontId="40" fillId="39" borderId="38" xfId="0" applyFont="1" applyFill="1" applyBorder="1" applyAlignment="1" applyProtection="1">
      <alignment horizontal="center" vertical="center" shrinkToFit="1"/>
      <protection hidden="1"/>
    </xf>
    <xf numFmtId="0" fontId="39" fillId="39" borderId="46" xfId="0" applyFont="1" applyFill="1" applyBorder="1" applyAlignment="1" applyProtection="1">
      <alignment horizontal="center" vertical="center"/>
      <protection hidden="1"/>
    </xf>
    <xf numFmtId="0" fontId="39" fillId="39" borderId="47" xfId="0" applyFont="1" applyFill="1" applyBorder="1" applyAlignment="1" applyProtection="1">
      <alignment horizontal="center" vertical="center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14" fontId="19" fillId="0" borderId="63" xfId="0" applyNumberFormat="1" applyFont="1" applyFill="1" applyBorder="1" applyAlignment="1" applyProtection="1">
      <alignment horizontal="center" vertical="center"/>
      <protection hidden="1"/>
    </xf>
    <xf numFmtId="0" fontId="19" fillId="0" borderId="42" xfId="0" applyFont="1" applyBorder="1" applyAlignment="1" applyProtection="1">
      <alignment horizontal="center" vertical="center" wrapText="1"/>
      <protection hidden="1"/>
    </xf>
    <xf numFmtId="0" fontId="19" fillId="0" borderId="51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 wrapText="1"/>
      <protection hidden="1"/>
    </xf>
    <xf numFmtId="0" fontId="19" fillId="0" borderId="43" xfId="0" applyFont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41" fontId="40" fillId="0" borderId="46" xfId="0" applyNumberFormat="1" applyFont="1" applyBorder="1" applyAlignment="1" applyProtection="1">
      <alignment horizontal="center" vertical="center"/>
      <protection hidden="1"/>
    </xf>
    <xf numFmtId="41" fontId="40" fillId="0" borderId="47" xfId="0" applyNumberFormat="1" applyFont="1" applyBorder="1" applyAlignment="1" applyProtection="1">
      <alignment horizontal="center" vertical="center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53" xfId="0" applyFont="1" applyBorder="1" applyAlignment="1" applyProtection="1">
      <alignment horizontal="center" vertical="center"/>
      <protection hidden="1"/>
    </xf>
    <xf numFmtId="0" fontId="19" fillId="0" borderId="54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5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185" fontId="19" fillId="0" borderId="46" xfId="0" applyNumberFormat="1" applyFont="1" applyBorder="1" applyAlignment="1" applyProtection="1">
      <alignment horizontal="center" vertical="center"/>
      <protection hidden="1"/>
    </xf>
    <xf numFmtId="185" fontId="19" fillId="0" borderId="47" xfId="0" applyNumberFormat="1" applyFont="1" applyBorder="1" applyAlignment="1" applyProtection="1">
      <alignment horizontal="center" vertical="center"/>
      <protection hidden="1"/>
    </xf>
    <xf numFmtId="185" fontId="19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73" xfId="0" applyFont="1" applyBorder="1" applyAlignment="1" applyProtection="1">
      <alignment horizontal="center" vertical="center" wrapText="1"/>
      <protection hidden="1"/>
    </xf>
    <xf numFmtId="0" fontId="19" fillId="0" borderId="74" xfId="0" applyFont="1" applyBorder="1" applyAlignment="1" applyProtection="1">
      <alignment horizontal="center" vertical="center" wrapText="1"/>
      <protection hidden="1"/>
    </xf>
    <xf numFmtId="41" fontId="5" fillId="0" borderId="63" xfId="1" applyFont="1" applyFill="1" applyBorder="1" applyAlignment="1" applyProtection="1">
      <alignment horizontal="center" vertical="center"/>
      <protection hidden="1"/>
    </xf>
    <xf numFmtId="0" fontId="40" fillId="0" borderId="80" xfId="0" applyFont="1" applyBorder="1" applyAlignment="1" applyProtection="1">
      <alignment horizontal="center" vertical="center" shrinkToFit="1"/>
      <protection hidden="1"/>
    </xf>
    <xf numFmtId="181" fontId="40" fillId="36" borderId="63" xfId="0" applyNumberFormat="1" applyFont="1" applyFill="1" applyBorder="1" applyAlignment="1" applyProtection="1">
      <alignment horizontal="center" vertical="center"/>
      <protection hidden="1"/>
    </xf>
    <xf numFmtId="41" fontId="40" fillId="0" borderId="63" xfId="1" applyFont="1" applyFill="1" applyBorder="1" applyAlignment="1" applyProtection="1">
      <alignment horizontal="center" vertical="center"/>
      <protection hidden="1"/>
    </xf>
    <xf numFmtId="0" fontId="40" fillId="0" borderId="56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58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0" fontId="40" fillId="0" borderId="57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left" vertical="center"/>
      <protection hidden="1"/>
    </xf>
    <xf numFmtId="14" fontId="19" fillId="0" borderId="26" xfId="0" applyNumberFormat="1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57" xfId="0" applyFont="1" applyBorder="1" applyAlignment="1" applyProtection="1">
      <alignment horizontal="left" vertical="center"/>
      <protection hidden="1"/>
    </xf>
    <xf numFmtId="180" fontId="19" fillId="0" borderId="46" xfId="0" applyNumberFormat="1" applyFont="1" applyBorder="1" applyAlignment="1" applyProtection="1">
      <alignment horizontal="center" vertical="center" shrinkToFit="1"/>
      <protection hidden="1"/>
    </xf>
    <xf numFmtId="180" fontId="19" fillId="0" borderId="47" xfId="0" applyNumberFormat="1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left" vertical="center"/>
      <protection hidden="1"/>
    </xf>
    <xf numFmtId="0" fontId="19" fillId="0" borderId="49" xfId="0" applyFont="1" applyBorder="1" applyAlignment="1" applyProtection="1">
      <alignment horizontal="left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41" fontId="40" fillId="0" borderId="48" xfId="0" applyNumberFormat="1" applyFont="1" applyBorder="1" applyAlignment="1" applyProtection="1">
      <alignment horizontal="center" vertical="center"/>
      <protection hidden="1"/>
    </xf>
    <xf numFmtId="41" fontId="40" fillId="0" borderId="49" xfId="0" applyNumberFormat="1" applyFont="1" applyBorder="1" applyAlignment="1" applyProtection="1">
      <alignment horizontal="center" vertical="center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/>
      <protection hidden="1"/>
    </xf>
    <xf numFmtId="189" fontId="40" fillId="0" borderId="47" xfId="0" applyNumberFormat="1" applyFont="1" applyBorder="1" applyAlignment="1" applyProtection="1">
      <alignment horizontal="center" vertical="center"/>
      <protection hidden="1"/>
    </xf>
    <xf numFmtId="189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46" xfId="0" applyNumberFormat="1" applyFont="1" applyFill="1" applyBorder="1" applyAlignment="1" applyProtection="1">
      <alignment horizontal="center" vertical="center"/>
      <protection hidden="1"/>
    </xf>
    <xf numFmtId="41" fontId="40" fillId="0" borderId="47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 shrinkToFit="1"/>
      <protection hidden="1"/>
    </xf>
    <xf numFmtId="189" fontId="40" fillId="0" borderId="47" xfId="0" applyNumberFormat="1" applyFont="1" applyBorder="1" applyAlignment="1" applyProtection="1">
      <alignment horizontal="center" vertical="center" shrinkToFit="1"/>
      <protection hidden="1"/>
    </xf>
    <xf numFmtId="189" fontId="40" fillId="0" borderId="38" xfId="0" applyNumberFormat="1" applyFont="1" applyBorder="1" applyAlignment="1" applyProtection="1">
      <alignment horizontal="center" vertical="center" shrinkToFit="1"/>
      <protection hidden="1"/>
    </xf>
    <xf numFmtId="0" fontId="19" fillId="0" borderId="43" xfId="0" applyFont="1" applyBorder="1" applyAlignment="1" applyProtection="1">
      <alignment horizontal="left" vertical="center"/>
      <protection hidden="1"/>
    </xf>
    <xf numFmtId="0" fontId="19" fillId="0" borderId="44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189" fontId="19" fillId="0" borderId="43" xfId="0" applyNumberFormat="1" applyFont="1" applyBorder="1" applyAlignment="1" applyProtection="1">
      <alignment horizontal="center" vertical="center"/>
      <protection hidden="1"/>
    </xf>
    <xf numFmtId="189" fontId="19" fillId="0" borderId="44" xfId="0" applyNumberFormat="1" applyFont="1" applyBorder="1" applyAlignment="1" applyProtection="1">
      <alignment horizontal="center" vertical="center"/>
      <protection hidden="1"/>
    </xf>
    <xf numFmtId="189" fontId="19" fillId="0" borderId="45" xfId="0" applyNumberFormat="1" applyFont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shrinkToFit="1"/>
      <protection hidden="1"/>
    </xf>
    <xf numFmtId="0" fontId="19" fillId="0" borderId="45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/>
      <protection hidden="1"/>
    </xf>
    <xf numFmtId="0" fontId="43" fillId="0" borderId="46" xfId="0" applyFont="1" applyBorder="1" applyAlignment="1" applyProtection="1">
      <alignment horizontal="center" vertical="center" shrinkToFit="1"/>
      <protection hidden="1"/>
    </xf>
    <xf numFmtId="0" fontId="43" fillId="0" borderId="47" xfId="0" applyFont="1" applyBorder="1" applyAlignment="1" applyProtection="1">
      <alignment horizontal="center" vertical="center" shrinkToFit="1"/>
      <protection hidden="1"/>
    </xf>
    <xf numFmtId="0" fontId="43" fillId="0" borderId="38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 shrinkToFit="1"/>
      <protection hidden="1"/>
    </xf>
    <xf numFmtId="0" fontId="19" fillId="0" borderId="49" xfId="0" applyFont="1" applyBorder="1" applyAlignment="1" applyProtection="1">
      <alignment horizontal="center" vertical="center" shrinkToFit="1"/>
      <protection hidden="1"/>
    </xf>
    <xf numFmtId="0" fontId="19" fillId="0" borderId="50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/>
      <protection hidden="1"/>
    </xf>
    <xf numFmtId="0" fontId="19" fillId="0" borderId="49" xfId="0" applyFont="1" applyBorder="1" applyAlignment="1" applyProtection="1">
      <alignment horizontal="center" vertical="center"/>
      <protection hidden="1"/>
    </xf>
    <xf numFmtId="0" fontId="19" fillId="0" borderId="94" xfId="0" applyFont="1" applyBorder="1" applyAlignment="1" applyProtection="1">
      <alignment horizontal="left" vertical="center" wrapText="1"/>
      <protection hidden="1"/>
    </xf>
    <xf numFmtId="0" fontId="19" fillId="0" borderId="95" xfId="0" applyFont="1" applyBorder="1" applyAlignment="1" applyProtection="1">
      <alignment horizontal="left" vertical="center" wrapText="1"/>
      <protection hidden="1"/>
    </xf>
    <xf numFmtId="0" fontId="19" fillId="0" borderId="94" xfId="0" applyFont="1" applyBorder="1" applyAlignment="1" applyProtection="1">
      <alignment horizontal="center" vertical="center"/>
      <protection hidden="1"/>
    </xf>
    <xf numFmtId="0" fontId="19" fillId="0" borderId="95" xfId="0" applyFont="1" applyBorder="1" applyAlignment="1" applyProtection="1">
      <alignment horizontal="center" vertical="center"/>
      <protection hidden="1"/>
    </xf>
    <xf numFmtId="0" fontId="40" fillId="0" borderId="94" xfId="0" applyFont="1" applyBorder="1" applyAlignment="1" applyProtection="1">
      <alignment horizontal="center" vertical="center" shrinkToFit="1"/>
      <protection hidden="1"/>
    </xf>
    <xf numFmtId="0" fontId="40" fillId="0" borderId="95" xfId="0" applyFont="1" applyBorder="1" applyAlignment="1" applyProtection="1">
      <alignment horizontal="center" vertical="center" shrinkToFit="1"/>
      <protection hidden="1"/>
    </xf>
    <xf numFmtId="0" fontId="40" fillId="0" borderId="56" xfId="0" applyFont="1" applyBorder="1" applyAlignment="1" applyProtection="1">
      <alignment horizontal="center" vertical="center" shrinkToFit="1"/>
      <protection hidden="1"/>
    </xf>
    <xf numFmtId="0" fontId="40" fillId="0" borderId="58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 shrinkToFit="1"/>
      <protection hidden="1"/>
    </xf>
    <xf numFmtId="0" fontId="19" fillId="0" borderId="42" xfId="0" applyFont="1" applyBorder="1" applyAlignment="1" applyProtection="1">
      <alignment horizontal="center" vertical="center"/>
      <protection hidden="1"/>
    </xf>
    <xf numFmtId="0" fontId="19" fillId="0" borderId="51" xfId="0" applyFont="1" applyBorder="1" applyAlignment="1" applyProtection="1">
      <alignment horizontal="center" vertical="center"/>
      <protection hidden="1"/>
    </xf>
    <xf numFmtId="14" fontId="19" fillId="0" borderId="43" xfId="0" applyNumberFormat="1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45" xfId="0" applyFont="1" applyBorder="1" applyAlignment="1" applyProtection="1">
      <alignment horizontal="left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2" xfId="0" applyFont="1" applyFill="1" applyBorder="1" applyAlignment="1" applyProtection="1">
      <alignment horizontal="center" vertical="center"/>
      <protection hidden="1"/>
    </xf>
    <xf numFmtId="41" fontId="5" fillId="37" borderId="46" xfId="1" applyNumberFormat="1" applyFont="1" applyFill="1" applyBorder="1" applyAlignment="1" applyProtection="1">
      <alignment horizontal="right" vertical="center"/>
      <protection hidden="1"/>
    </xf>
    <xf numFmtId="41" fontId="5" fillId="37" borderId="47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48" xfId="1" applyNumberFormat="1" applyFont="1" applyFill="1" applyBorder="1" applyAlignment="1" applyProtection="1">
      <alignment horizontal="right" vertical="center"/>
      <protection hidden="1"/>
    </xf>
    <xf numFmtId="41" fontId="5" fillId="37" borderId="49" xfId="1" applyNumberFormat="1" applyFont="1" applyFill="1" applyBorder="1" applyAlignment="1" applyProtection="1">
      <alignment horizontal="right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2" xfId="0" applyFont="1" applyFill="1" applyBorder="1" applyAlignment="1" applyProtection="1">
      <alignment horizontal="center" vertical="center"/>
      <protection hidden="1"/>
    </xf>
    <xf numFmtId="0" fontId="18" fillId="37" borderId="47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0" fontId="18" fillId="37" borderId="49" xfId="0" applyFont="1" applyFill="1" applyBorder="1" applyAlignment="1" applyProtection="1">
      <alignment horizontal="left" vertical="center"/>
      <protection hidden="1"/>
    </xf>
    <xf numFmtId="0" fontId="18" fillId="37" borderId="50" xfId="0" applyFont="1" applyFill="1" applyBorder="1" applyAlignment="1" applyProtection="1">
      <alignment horizontal="left" vertical="center"/>
      <protection hidden="1"/>
    </xf>
    <xf numFmtId="41" fontId="40" fillId="0" borderId="81" xfId="0" applyNumberFormat="1" applyFont="1" applyBorder="1" applyAlignment="1" applyProtection="1">
      <alignment horizontal="center" vertical="center"/>
      <protection hidden="1"/>
    </xf>
    <xf numFmtId="41" fontId="40" fillId="0" borderId="97" xfId="0" applyNumberFormat="1" applyFont="1" applyBorder="1" applyAlignment="1" applyProtection="1">
      <alignment horizontal="center" vertical="center"/>
      <protection hidden="1"/>
    </xf>
    <xf numFmtId="0" fontId="40" fillId="0" borderId="48" xfId="0" applyFont="1" applyBorder="1" applyAlignment="1" applyProtection="1">
      <alignment horizontal="left" vertical="center"/>
      <protection hidden="1"/>
    </xf>
    <xf numFmtId="0" fontId="40" fillId="0" borderId="49" xfId="0" applyFont="1" applyBorder="1" applyAlignment="1" applyProtection="1">
      <alignment horizontal="left" vertical="center"/>
      <protection hidden="1"/>
    </xf>
    <xf numFmtId="0" fontId="40" fillId="0" borderId="50" xfId="0" applyFont="1" applyBorder="1" applyAlignment="1" applyProtection="1">
      <alignment horizontal="left" vertical="center"/>
      <protection hidden="1"/>
    </xf>
    <xf numFmtId="41" fontId="40" fillId="0" borderId="60" xfId="1" applyNumberFormat="1" applyFont="1" applyBorder="1" applyAlignment="1" applyProtection="1">
      <alignment horizontal="right" vertical="center"/>
      <protection hidden="1"/>
    </xf>
    <xf numFmtId="41" fontId="40" fillId="0" borderId="46" xfId="1" applyNumberFormat="1" applyFont="1" applyBorder="1" applyAlignment="1" applyProtection="1">
      <alignment horizontal="right" vertical="center"/>
      <protection hidden="1"/>
    </xf>
    <xf numFmtId="0" fontId="40" fillId="0" borderId="81" xfId="0" applyFont="1" applyBorder="1" applyAlignment="1" applyProtection="1">
      <alignment horizontal="center" vertical="center"/>
      <protection hidden="1"/>
    </xf>
    <xf numFmtId="0" fontId="40" fillId="0" borderId="97" xfId="0" applyFont="1" applyBorder="1" applyAlignment="1" applyProtection="1">
      <alignment horizontal="center" vertical="center"/>
      <protection hidden="1"/>
    </xf>
    <xf numFmtId="0" fontId="40" fillId="0" borderId="96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left" vertical="center"/>
      <protection hidden="1"/>
    </xf>
    <xf numFmtId="0" fontId="40" fillId="0" borderId="46" xfId="0" applyFont="1" applyBorder="1" applyAlignment="1" applyProtection="1">
      <alignment horizontal="left" vertical="center"/>
      <protection hidden="1"/>
    </xf>
    <xf numFmtId="0" fontId="40" fillId="0" borderId="47" xfId="0" applyFont="1" applyBorder="1" applyAlignment="1" applyProtection="1">
      <alignment horizontal="left" vertical="center"/>
      <protection hidden="1"/>
    </xf>
    <xf numFmtId="0" fontId="40" fillId="0" borderId="38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center" vertical="center"/>
      <protection hidden="1"/>
    </xf>
    <xf numFmtId="41" fontId="40" fillId="0" borderId="59" xfId="1" applyNumberFormat="1" applyFont="1" applyBorder="1" applyAlignment="1" applyProtection="1">
      <alignment horizontal="right" vertical="center"/>
      <protection hidden="1"/>
    </xf>
    <xf numFmtId="41" fontId="40" fillId="0" borderId="43" xfId="1" applyNumberFormat="1" applyFont="1" applyBorder="1" applyAlignment="1" applyProtection="1">
      <alignment horizontal="right" vertical="center"/>
      <protection hidden="1"/>
    </xf>
    <xf numFmtId="41" fontId="5" fillId="37" borderId="46" xfId="1" applyNumberFormat="1" applyFont="1" applyFill="1" applyBorder="1" applyAlignment="1" applyProtection="1">
      <alignment horizontal="center" vertical="center"/>
      <protection hidden="1"/>
    </xf>
    <xf numFmtId="41" fontId="5" fillId="37" borderId="47" xfId="1" applyNumberFormat="1" applyFont="1" applyFill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 wrapText="1"/>
      <protection hidden="1"/>
    </xf>
    <xf numFmtId="0" fontId="40" fillId="0" borderId="51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55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40" fillId="0" borderId="57" xfId="0" applyFont="1" applyBorder="1" applyAlignment="1" applyProtection="1">
      <alignment horizontal="center" vertical="center" wrapText="1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48" xfId="1" applyFont="1" applyFill="1" applyBorder="1" applyAlignment="1" applyProtection="1">
      <alignment horizontal="center" vertical="center" shrinkToFit="1"/>
      <protection hidden="1"/>
    </xf>
    <xf numFmtId="41" fontId="19" fillId="37" borderId="49" xfId="1" applyFont="1" applyFill="1" applyBorder="1" applyAlignment="1" applyProtection="1">
      <alignment horizontal="center" vertical="center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2" xfId="0" applyFont="1" applyFill="1" applyBorder="1" applyAlignment="1" applyProtection="1">
      <alignment horizontal="center" vertical="center" shrinkToFit="1"/>
      <protection hidden="1"/>
    </xf>
    <xf numFmtId="0" fontId="19" fillId="37" borderId="43" xfId="0" applyFont="1" applyFill="1" applyBorder="1" applyAlignment="1" applyProtection="1">
      <alignment horizontal="center" vertical="center" shrinkToFit="1"/>
      <protection hidden="1"/>
    </xf>
    <xf numFmtId="0" fontId="19" fillId="37" borderId="44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46" xfId="0" applyFont="1" applyFill="1" applyBorder="1" applyAlignment="1" applyProtection="1">
      <alignment horizontal="center" vertical="center" shrinkToFit="1"/>
      <protection hidden="1"/>
    </xf>
    <xf numFmtId="0" fontId="40" fillId="37" borderId="47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48" xfId="1" applyFont="1" applyFill="1" applyBorder="1" applyAlignment="1" applyProtection="1">
      <alignment horizontal="center" vertical="center" shrinkToFit="1"/>
      <protection hidden="1"/>
    </xf>
    <xf numFmtId="41" fontId="40" fillId="37" borderId="49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66" xfId="0" applyNumberFormat="1" applyFont="1" applyFill="1" applyBorder="1" applyAlignment="1" applyProtection="1">
      <alignment horizontal="center" vertical="center"/>
      <protection hidden="1"/>
    </xf>
    <xf numFmtId="41" fontId="19" fillId="37" borderId="54" xfId="0" applyNumberFormat="1" applyFont="1" applyFill="1" applyBorder="1" applyAlignment="1" applyProtection="1">
      <alignment horizontal="center" vertical="center"/>
      <protection hidden="1"/>
    </xf>
    <xf numFmtId="41" fontId="19" fillId="37" borderId="67" xfId="0" applyNumberFormat="1" applyFont="1" applyFill="1" applyBorder="1" applyAlignment="1" applyProtection="1">
      <alignment horizontal="center" vertical="center"/>
      <protection hidden="1"/>
    </xf>
    <xf numFmtId="41" fontId="19" fillId="37" borderId="55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57" xfId="0" applyNumberFormat="1" applyFont="1" applyFill="1" applyBorder="1" applyAlignment="1" applyProtection="1">
      <alignment horizontal="center" vertical="center"/>
      <protection hidden="1"/>
    </xf>
    <xf numFmtId="41" fontId="19" fillId="37" borderId="46" xfId="1" applyFont="1" applyFill="1" applyBorder="1" applyAlignment="1" applyProtection="1">
      <alignment horizontal="center" vertical="center" shrinkToFit="1"/>
      <protection hidden="1"/>
    </xf>
    <xf numFmtId="41" fontId="19" fillId="37" borderId="47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14" fontId="40" fillId="37" borderId="46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46" xfId="1" applyFont="1" applyFill="1" applyBorder="1" applyAlignment="1" applyProtection="1">
      <alignment horizontal="center" vertical="center" shrinkToFit="1"/>
      <protection hidden="1"/>
    </xf>
    <xf numFmtId="41" fontId="40" fillId="37" borderId="47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41" fontId="5" fillId="37" borderId="48" xfId="1" applyNumberFormat="1" applyFont="1" applyFill="1" applyBorder="1" applyAlignment="1" applyProtection="1">
      <alignment horizontal="center" vertical="center"/>
      <protection hidden="1"/>
    </xf>
    <xf numFmtId="41" fontId="5" fillId="37" borderId="49" xfId="1" applyNumberFormat="1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40" fillId="39" borderId="43" xfId="0" applyFont="1" applyFill="1" applyBorder="1" applyAlignment="1" applyProtection="1">
      <alignment horizontal="center" vertical="center"/>
      <protection hidden="1"/>
    </xf>
    <xf numFmtId="0" fontId="40" fillId="39" borderId="44" xfId="0" applyFont="1" applyFill="1" applyBorder="1" applyAlignment="1" applyProtection="1">
      <alignment horizontal="center" vertical="center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19" fillId="39" borderId="50" xfId="0" applyFont="1" applyFill="1" applyBorder="1" applyAlignment="1" applyProtection="1">
      <alignment horizontal="center" vertical="center"/>
      <protection hidden="1"/>
    </xf>
    <xf numFmtId="180" fontId="5" fillId="36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3" xfId="1" applyFont="1" applyFill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/>
      <protection hidden="1"/>
    </xf>
    <xf numFmtId="41" fontId="5" fillId="0" borderId="82" xfId="1" applyFont="1" applyFill="1" applyBorder="1" applyAlignment="1" applyProtection="1">
      <alignment horizontal="center" vertical="center"/>
      <protection hidden="1"/>
    </xf>
    <xf numFmtId="41" fontId="5" fillId="0" borderId="83" xfId="1" applyFont="1" applyFill="1" applyBorder="1" applyAlignment="1" applyProtection="1">
      <alignment horizontal="center" vertical="center"/>
      <protection hidden="1"/>
    </xf>
    <xf numFmtId="0" fontId="42" fillId="36" borderId="46" xfId="0" applyFont="1" applyFill="1" applyBorder="1" applyAlignment="1" applyProtection="1">
      <alignment horizontal="center" vertical="center"/>
      <protection hidden="1"/>
    </xf>
    <xf numFmtId="0" fontId="42" fillId="36" borderId="47" xfId="0" applyFont="1" applyFill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 shrinkToFit="1"/>
      <protection hidden="1"/>
    </xf>
    <xf numFmtId="185" fontId="43" fillId="0" borderId="46" xfId="0" applyNumberFormat="1" applyFont="1" applyBorder="1" applyAlignment="1" applyProtection="1">
      <alignment horizontal="center" vertical="center" shrinkToFit="1"/>
      <protection hidden="1"/>
    </xf>
    <xf numFmtId="185" fontId="43" fillId="0" borderId="47" xfId="0" applyNumberFormat="1" applyFont="1" applyBorder="1" applyAlignment="1" applyProtection="1">
      <alignment horizontal="center" vertical="center" shrinkToFit="1"/>
      <protection hidden="1"/>
    </xf>
    <xf numFmtId="41" fontId="40" fillId="0" borderId="60" xfId="1" applyNumberFormat="1" applyFont="1" applyFill="1" applyBorder="1" applyAlignment="1" applyProtection="1">
      <alignment horizontal="right" vertical="center"/>
      <protection hidden="1"/>
    </xf>
    <xf numFmtId="41" fontId="40" fillId="0" borderId="46" xfId="1" applyNumberFormat="1" applyFont="1" applyFill="1" applyBorder="1" applyAlignment="1" applyProtection="1">
      <alignment horizontal="right" vertical="center"/>
      <protection hidden="1"/>
    </xf>
    <xf numFmtId="0" fontId="76" fillId="39" borderId="0" xfId="0" applyFont="1" applyFill="1" applyBorder="1" applyAlignment="1" applyProtection="1">
      <alignment horizontal="center" vertical="center"/>
      <protection hidden="1"/>
    </xf>
    <xf numFmtId="0" fontId="76" fillId="39" borderId="55" xfId="0" applyFont="1" applyFill="1" applyBorder="1" applyAlignment="1" applyProtection="1">
      <alignment horizontal="center" vertical="center"/>
      <protection hidden="1"/>
    </xf>
    <xf numFmtId="41" fontId="40" fillId="0" borderId="61" xfId="1" applyNumberFormat="1" applyFont="1" applyBorder="1" applyAlignment="1" applyProtection="1">
      <alignment horizontal="right" vertical="center"/>
      <protection hidden="1"/>
    </xf>
    <xf numFmtId="41" fontId="40" fillId="0" borderId="48" xfId="1" applyNumberFormat="1" applyFont="1" applyBorder="1" applyAlignment="1" applyProtection="1">
      <alignment horizontal="right" vertical="center"/>
      <protection hidden="1"/>
    </xf>
    <xf numFmtId="188" fontId="40" fillId="37" borderId="66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3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8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56" xfId="0" applyFont="1" applyFill="1" applyBorder="1" applyAlignment="1" applyProtection="1">
      <alignment horizontal="center" vertical="center" wrapText="1"/>
      <protection hidden="1"/>
    </xf>
    <xf numFmtId="0" fontId="40" fillId="37" borderId="42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0" fontId="40" fillId="0" borderId="36" xfId="0" applyFont="1" applyBorder="1" applyAlignment="1" applyProtection="1">
      <alignment horizontal="left" vertical="center"/>
      <protection hidden="1"/>
    </xf>
    <xf numFmtId="0" fontId="40" fillId="0" borderId="37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  <xf numFmtId="41" fontId="40" fillId="37" borderId="66" xfId="0" applyNumberFormat="1" applyFont="1" applyFill="1" applyBorder="1" applyAlignment="1" applyProtection="1">
      <alignment horizontal="center" vertical="center"/>
      <protection hidden="1"/>
    </xf>
    <xf numFmtId="41" fontId="40" fillId="37" borderId="53" xfId="0" applyNumberFormat="1" applyFont="1" applyFill="1" applyBorder="1" applyAlignment="1" applyProtection="1">
      <alignment horizontal="center" vertical="center"/>
      <protection hidden="1"/>
    </xf>
    <xf numFmtId="41" fontId="40" fillId="37" borderId="54" xfId="0" applyNumberFormat="1" applyFont="1" applyFill="1" applyBorder="1" applyAlignment="1" applyProtection="1">
      <alignment horizontal="center" vertical="center"/>
      <protection hidden="1"/>
    </xf>
    <xf numFmtId="41" fontId="40" fillId="37" borderId="67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5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0" fontId="40" fillId="37" borderId="42" xfId="0" applyFont="1" applyFill="1" applyBorder="1" applyAlignment="1" applyProtection="1">
      <alignment horizontal="center" vertical="center" wrapText="1" shrinkToFit="1"/>
      <protection hidden="1"/>
    </xf>
    <xf numFmtId="0" fontId="40" fillId="37" borderId="51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2" xfId="0" applyFont="1" applyFill="1" applyBorder="1" applyAlignment="1" applyProtection="1">
      <alignment horizontal="center" vertical="center" wrapText="1" shrinkToFit="1"/>
      <protection hidden="1"/>
    </xf>
    <xf numFmtId="0" fontId="19" fillId="0" borderId="43" xfId="0" applyFont="1" applyFill="1" applyBorder="1" applyAlignment="1" applyProtection="1">
      <alignment horizontal="center" vertical="center" shrinkToFit="1"/>
      <protection hidden="1"/>
    </xf>
    <xf numFmtId="0" fontId="19" fillId="0" borderId="44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2" xfId="0" applyFont="1" applyBorder="1" applyAlignment="1" applyProtection="1">
      <alignment horizontal="center" vertical="center" wrapText="1"/>
      <protection hidden="1"/>
    </xf>
    <xf numFmtId="0" fontId="90" fillId="40" borderId="86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0" fillId="40" borderId="31" xfId="0" applyFont="1" applyFill="1" applyBorder="1" applyAlignment="1">
      <alignment horizontal="center" vertical="center" wrapText="1"/>
    </xf>
    <xf numFmtId="0" fontId="90" fillId="40" borderId="87" xfId="0" applyFont="1" applyFill="1" applyBorder="1" applyAlignment="1">
      <alignment horizontal="center" vertical="center" wrapText="1"/>
    </xf>
    <xf numFmtId="0" fontId="90" fillId="40" borderId="88" xfId="0" applyFont="1" applyFill="1" applyBorder="1" applyAlignment="1">
      <alignment horizontal="center" vertical="center" wrapText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43" zoomScale="85" zoomScaleNormal="85" workbookViewId="0">
      <selection activeCell="A13" sqref="A13:I13"/>
    </sheetView>
  </sheetViews>
  <sheetFormatPr defaultRowHeight="14.25"/>
  <cols>
    <col min="1" max="1" width="6.875" style="64" customWidth="1"/>
    <col min="2" max="2" width="9" style="64"/>
    <col min="3" max="3" width="11.25" style="64" customWidth="1"/>
    <col min="4" max="7" width="9" style="64"/>
    <col min="8" max="8" width="19.75" style="64" customWidth="1"/>
    <col min="9" max="9" width="53.5" style="64" customWidth="1"/>
    <col min="10" max="16384" width="9" style="64"/>
  </cols>
  <sheetData>
    <row r="1" spans="1:12" ht="43.5" customHeight="1" thickBot="1">
      <c r="A1" s="229" t="s">
        <v>204</v>
      </c>
      <c r="B1" s="230"/>
      <c r="C1" s="230"/>
      <c r="D1" s="230"/>
      <c r="E1" s="230"/>
      <c r="F1" s="230"/>
      <c r="G1" s="230"/>
      <c r="H1" s="230"/>
      <c r="I1" s="231"/>
      <c r="J1" s="62"/>
      <c r="K1" s="62"/>
      <c r="L1" s="63"/>
    </row>
    <row r="2" spans="1:12">
      <c r="A2" s="177"/>
      <c r="B2" s="178"/>
      <c r="C2" s="178"/>
      <c r="D2" s="178"/>
      <c r="E2" s="178"/>
      <c r="F2" s="178"/>
      <c r="G2" s="178"/>
      <c r="H2" s="178"/>
      <c r="I2" s="178"/>
      <c r="J2" s="65"/>
      <c r="K2" s="66"/>
      <c r="L2" s="65"/>
    </row>
    <row r="3" spans="1:12" ht="15" thickBot="1">
      <c r="A3" s="179"/>
      <c r="B3" s="180"/>
      <c r="C3" s="180"/>
      <c r="D3" s="180"/>
      <c r="E3" s="180"/>
      <c r="F3" s="180"/>
      <c r="G3" s="180"/>
      <c r="H3" s="180"/>
      <c r="I3" s="180"/>
      <c r="J3" s="65"/>
      <c r="K3" s="65"/>
      <c r="L3" s="65"/>
    </row>
    <row r="4" spans="1:12" ht="27.75" customHeight="1">
      <c r="A4" s="244" t="s">
        <v>205</v>
      </c>
      <c r="B4" s="245"/>
      <c r="C4" s="245"/>
      <c r="D4" s="245"/>
      <c r="E4" s="245"/>
      <c r="F4" s="245"/>
      <c r="G4" s="245"/>
      <c r="H4" s="245"/>
      <c r="I4" s="246"/>
      <c r="J4" s="65"/>
      <c r="K4" s="65"/>
      <c r="L4" s="65"/>
    </row>
    <row r="5" spans="1:12" ht="79.5" customHeight="1" thickBot="1">
      <c r="A5" s="247"/>
      <c r="B5" s="248"/>
      <c r="C5" s="248"/>
      <c r="D5" s="248"/>
      <c r="E5" s="248"/>
      <c r="F5" s="248"/>
      <c r="G5" s="248"/>
      <c r="H5" s="248"/>
      <c r="I5" s="249"/>
      <c r="J5" s="65"/>
      <c r="K5" s="65"/>
      <c r="L5" s="65"/>
    </row>
    <row r="6" spans="1:12" ht="27.75" customHeight="1">
      <c r="A6" s="67"/>
      <c r="B6" s="68"/>
      <c r="C6" s="68"/>
      <c r="D6" s="68"/>
      <c r="E6" s="68"/>
      <c r="F6" s="68"/>
      <c r="G6" s="68"/>
      <c r="H6" s="68"/>
      <c r="I6" s="69"/>
      <c r="J6" s="65"/>
      <c r="K6" s="65"/>
      <c r="L6" s="65"/>
    </row>
    <row r="7" spans="1:12" ht="22.5">
      <c r="A7" s="70" t="s">
        <v>74</v>
      </c>
      <c r="B7" s="71"/>
      <c r="C7" s="71"/>
      <c r="D7" s="71"/>
      <c r="E7" s="72"/>
      <c r="F7" s="72"/>
      <c r="G7" s="72"/>
      <c r="H7" s="72"/>
      <c r="I7" s="73"/>
      <c r="J7" s="74"/>
      <c r="K7" s="74"/>
      <c r="L7" s="74"/>
    </row>
    <row r="8" spans="1:12" ht="8.25" customHeight="1">
      <c r="A8" s="70"/>
      <c r="B8" s="71"/>
      <c r="C8" s="71"/>
      <c r="D8" s="71"/>
      <c r="E8" s="72"/>
      <c r="F8" s="72"/>
      <c r="G8" s="72"/>
      <c r="H8" s="72"/>
      <c r="I8" s="73"/>
      <c r="J8" s="74"/>
      <c r="K8" s="74"/>
      <c r="L8" s="74"/>
    </row>
    <row r="9" spans="1:12" s="76" customFormat="1" ht="28.5" customHeight="1">
      <c r="A9" s="250" t="s">
        <v>207</v>
      </c>
      <c r="B9" s="251"/>
      <c r="C9" s="251"/>
      <c r="D9" s="251"/>
      <c r="E9" s="251"/>
      <c r="F9" s="251"/>
      <c r="G9" s="251"/>
      <c r="H9" s="251"/>
      <c r="I9" s="252"/>
      <c r="J9" s="75"/>
      <c r="K9" s="75"/>
      <c r="L9" s="75"/>
    </row>
    <row r="10" spans="1:12" s="78" customFormat="1" ht="10.5" customHeight="1">
      <c r="A10" s="232"/>
      <c r="B10" s="233"/>
      <c r="C10" s="233"/>
      <c r="D10" s="233"/>
      <c r="E10" s="233"/>
      <c r="F10" s="233"/>
      <c r="G10" s="233"/>
      <c r="H10" s="233"/>
      <c r="I10" s="234"/>
      <c r="J10" s="77"/>
      <c r="K10" s="77"/>
      <c r="L10" s="77"/>
    </row>
    <row r="11" spans="1:12" s="78" customFormat="1" ht="20.100000000000001" customHeight="1">
      <c r="A11" s="165" t="s">
        <v>199</v>
      </c>
      <c r="B11" s="79"/>
      <c r="C11" s="79"/>
      <c r="D11" s="79"/>
      <c r="E11" s="80"/>
      <c r="F11" s="80"/>
      <c r="G11" s="80"/>
      <c r="H11" s="80"/>
      <c r="I11" s="81"/>
      <c r="J11" s="82"/>
      <c r="K11" s="77"/>
      <c r="L11" s="77"/>
    </row>
    <row r="12" spans="1:12" s="161" customFormat="1" ht="10.5" customHeight="1">
      <c r="A12" s="232"/>
      <c r="B12" s="233"/>
      <c r="C12" s="233"/>
      <c r="D12" s="233"/>
      <c r="E12" s="233"/>
      <c r="F12" s="233"/>
      <c r="G12" s="233"/>
      <c r="H12" s="233"/>
      <c r="I12" s="234"/>
      <c r="J12" s="160"/>
      <c r="K12" s="160"/>
      <c r="L12" s="160"/>
    </row>
    <row r="13" spans="1:12" s="78" customFormat="1" ht="63.75" customHeight="1">
      <c r="A13" s="235" t="s">
        <v>147</v>
      </c>
      <c r="B13" s="236"/>
      <c r="C13" s="236"/>
      <c r="D13" s="236"/>
      <c r="E13" s="236"/>
      <c r="F13" s="236"/>
      <c r="G13" s="236"/>
      <c r="H13" s="236"/>
      <c r="I13" s="237"/>
      <c r="J13" s="82"/>
      <c r="K13" s="77"/>
      <c r="L13" s="77"/>
    </row>
    <row r="14" spans="1:12" s="76" customFormat="1" ht="45" customHeight="1">
      <c r="A14" s="226" t="s">
        <v>198</v>
      </c>
      <c r="B14" s="227"/>
      <c r="C14" s="227"/>
      <c r="D14" s="227"/>
      <c r="E14" s="227"/>
      <c r="F14" s="227"/>
      <c r="G14" s="227"/>
      <c r="H14" s="227"/>
      <c r="I14" s="228"/>
      <c r="J14" s="75"/>
      <c r="K14" s="75"/>
      <c r="L14" s="75"/>
    </row>
    <row r="15" spans="1:12" s="78" customFormat="1" ht="18.75" customHeight="1">
      <c r="A15" s="253" t="s">
        <v>157</v>
      </c>
      <c r="B15" s="254"/>
      <c r="C15" s="254"/>
      <c r="D15" s="254"/>
      <c r="E15" s="254"/>
      <c r="F15" s="254"/>
      <c r="G15" s="254"/>
      <c r="H15" s="254"/>
      <c r="I15" s="255"/>
      <c r="J15" s="77"/>
      <c r="K15" s="77"/>
      <c r="L15" s="77"/>
    </row>
    <row r="16" spans="1:12" ht="29.25" customHeight="1">
      <c r="A16" s="85"/>
      <c r="B16" s="86"/>
      <c r="C16" s="86"/>
      <c r="D16" s="86"/>
      <c r="E16" s="87"/>
      <c r="F16" s="87" t="s">
        <v>75</v>
      </c>
      <c r="G16" s="87"/>
      <c r="H16" s="87"/>
      <c r="I16" s="88"/>
      <c r="J16" s="89"/>
      <c r="K16" s="89"/>
      <c r="L16" s="89"/>
    </row>
    <row r="17" spans="1:12" ht="22.5">
      <c r="A17" s="121" t="s">
        <v>200</v>
      </c>
      <c r="B17" s="122"/>
      <c r="C17" s="122"/>
      <c r="D17" s="122"/>
      <c r="E17" s="123"/>
      <c r="F17" s="123"/>
      <c r="G17" s="123"/>
      <c r="H17" s="123"/>
      <c r="I17" s="124"/>
      <c r="J17" s="89"/>
      <c r="K17" s="89"/>
      <c r="L17" s="89"/>
    </row>
    <row r="18" spans="1:12" ht="11.25" customHeight="1">
      <c r="A18" s="90"/>
      <c r="B18" s="86"/>
      <c r="C18" s="86"/>
      <c r="D18" s="86"/>
      <c r="E18" s="87"/>
      <c r="F18" s="87"/>
      <c r="G18" s="87"/>
      <c r="H18" s="87"/>
      <c r="I18" s="88"/>
      <c r="J18" s="89"/>
      <c r="K18" s="89"/>
      <c r="L18" s="89"/>
    </row>
    <row r="19" spans="1:12" s="78" customFormat="1" ht="20.100000000000001" customHeight="1">
      <c r="A19" s="91" t="s">
        <v>100</v>
      </c>
      <c r="B19" s="83"/>
      <c r="C19" s="83"/>
      <c r="D19" s="83"/>
      <c r="E19" s="83"/>
      <c r="F19" s="83"/>
      <c r="G19" s="83"/>
      <c r="H19" s="83"/>
      <c r="I19" s="84"/>
      <c r="J19" s="77"/>
      <c r="K19" s="77"/>
      <c r="L19" s="77"/>
    </row>
    <row r="20" spans="1:12" s="78" customFormat="1" ht="25.5" customHeight="1">
      <c r="A20" s="92" t="s">
        <v>148</v>
      </c>
      <c r="B20" s="83"/>
      <c r="C20" s="83"/>
      <c r="D20" s="83"/>
      <c r="E20" s="83"/>
      <c r="F20" s="83"/>
      <c r="G20" s="83"/>
      <c r="H20" s="83"/>
      <c r="I20" s="84"/>
      <c r="J20" s="77"/>
      <c r="K20" s="77"/>
      <c r="L20" s="77"/>
    </row>
    <row r="21" spans="1:12" ht="11.25" customHeight="1">
      <c r="A21" s="91"/>
      <c r="B21" s="86"/>
      <c r="C21" s="86"/>
      <c r="D21" s="86"/>
      <c r="E21" s="87"/>
      <c r="F21" s="87"/>
      <c r="G21" s="87"/>
      <c r="H21" s="87"/>
      <c r="I21" s="88"/>
      <c r="J21" s="89"/>
      <c r="K21" s="89"/>
      <c r="L21" s="89"/>
    </row>
    <row r="22" spans="1:12" s="78" customFormat="1" ht="20.100000000000001" customHeight="1">
      <c r="A22" s="92" t="s">
        <v>102</v>
      </c>
      <c r="B22" s="83"/>
      <c r="C22" s="83"/>
      <c r="D22" s="83"/>
      <c r="E22" s="83"/>
      <c r="F22" s="83"/>
      <c r="G22" s="83"/>
      <c r="H22" s="83"/>
      <c r="I22" s="84"/>
      <c r="J22" s="77"/>
      <c r="K22" s="77"/>
      <c r="L22" s="77"/>
    </row>
    <row r="23" spans="1:12" s="78" customFormat="1" ht="20.100000000000001" customHeight="1">
      <c r="A23" s="92" t="s">
        <v>103</v>
      </c>
      <c r="B23" s="83"/>
      <c r="C23" s="83"/>
      <c r="D23" s="83"/>
      <c r="E23" s="83"/>
      <c r="F23" s="83"/>
      <c r="G23" s="83"/>
      <c r="H23" s="83"/>
      <c r="I23" s="84"/>
      <c r="J23" s="77"/>
      <c r="K23" s="77"/>
      <c r="L23" s="77"/>
    </row>
    <row r="24" spans="1:12" s="78" customFormat="1" ht="20.100000000000001" customHeight="1">
      <c r="A24" s="92" t="s">
        <v>104</v>
      </c>
      <c r="B24" s="83"/>
      <c r="C24" s="83"/>
      <c r="D24" s="83"/>
      <c r="E24" s="83"/>
      <c r="F24" s="83"/>
      <c r="G24" s="83"/>
      <c r="H24" s="83"/>
      <c r="I24" s="84"/>
      <c r="J24" s="77"/>
      <c r="K24" s="77"/>
      <c r="L24" s="77"/>
    </row>
    <row r="25" spans="1:12" ht="11.25" customHeight="1">
      <c r="A25" s="91"/>
      <c r="B25" s="86"/>
      <c r="C25" s="86"/>
      <c r="D25" s="86"/>
      <c r="E25" s="87"/>
      <c r="F25" s="87"/>
      <c r="G25" s="87"/>
      <c r="H25" s="87"/>
      <c r="I25" s="88"/>
      <c r="J25" s="89"/>
      <c r="K25" s="89"/>
      <c r="L25" s="89"/>
    </row>
    <row r="26" spans="1:12" s="78" customFormat="1" ht="20.100000000000001" customHeight="1">
      <c r="A26" s="92" t="s">
        <v>105</v>
      </c>
      <c r="B26" s="93"/>
      <c r="C26" s="93"/>
      <c r="D26" s="93"/>
      <c r="E26" s="93"/>
      <c r="F26" s="93"/>
      <c r="G26" s="93"/>
      <c r="H26" s="83"/>
      <c r="I26" s="84"/>
      <c r="J26" s="77"/>
      <c r="K26" s="77"/>
      <c r="L26" s="77"/>
    </row>
    <row r="27" spans="1:12" s="78" customFormat="1" ht="18.75">
      <c r="A27" s="92" t="s">
        <v>106</v>
      </c>
      <c r="B27" s="93"/>
      <c r="C27" s="93"/>
      <c r="D27" s="93"/>
      <c r="E27" s="93"/>
      <c r="F27" s="93"/>
      <c r="G27" s="93"/>
      <c r="H27" s="83"/>
      <c r="I27" s="84"/>
      <c r="J27" s="77"/>
      <c r="K27" s="77"/>
      <c r="L27" s="77"/>
    </row>
    <row r="28" spans="1:12" s="78" customFormat="1" ht="20.100000000000001" customHeight="1">
      <c r="A28" s="92" t="s">
        <v>107</v>
      </c>
      <c r="B28" s="93"/>
      <c r="C28" s="93"/>
      <c r="D28" s="93"/>
      <c r="E28" s="93"/>
      <c r="F28" s="93"/>
      <c r="G28" s="93"/>
      <c r="H28" s="83"/>
      <c r="I28" s="84"/>
      <c r="J28" s="77"/>
      <c r="K28" s="77"/>
      <c r="L28" s="77"/>
    </row>
    <row r="29" spans="1:12" s="78" customFormat="1" ht="20.100000000000001" customHeight="1">
      <c r="A29" s="92" t="s">
        <v>108</v>
      </c>
      <c r="B29" s="93"/>
      <c r="C29" s="94"/>
      <c r="D29" s="93"/>
      <c r="E29" s="93"/>
      <c r="F29" s="93"/>
      <c r="G29" s="93"/>
      <c r="H29" s="83"/>
      <c r="I29" s="84"/>
      <c r="J29" s="77"/>
      <c r="K29" s="77"/>
      <c r="L29" s="77"/>
    </row>
    <row r="30" spans="1:12" s="78" customFormat="1" ht="20.100000000000001" customHeight="1">
      <c r="A30" s="92" t="s">
        <v>109</v>
      </c>
      <c r="B30" s="93"/>
      <c r="C30" s="94"/>
      <c r="D30" s="93"/>
      <c r="E30" s="93"/>
      <c r="F30" s="93"/>
      <c r="G30" s="93"/>
      <c r="H30" s="83"/>
      <c r="I30" s="84"/>
      <c r="J30" s="77"/>
      <c r="K30" s="77"/>
      <c r="L30" s="77"/>
    </row>
    <row r="31" spans="1:12" s="78" customFormat="1" ht="20.100000000000001" customHeight="1">
      <c r="A31" s="92" t="s">
        <v>110</v>
      </c>
      <c r="B31" s="93"/>
      <c r="C31" s="94"/>
      <c r="D31" s="93"/>
      <c r="E31" s="93"/>
      <c r="F31" s="93"/>
      <c r="G31" s="93"/>
      <c r="H31" s="83"/>
      <c r="I31" s="84"/>
      <c r="J31" s="77"/>
      <c r="K31" s="77"/>
      <c r="L31" s="77"/>
    </row>
    <row r="32" spans="1:12" ht="30" customHeight="1" thickBot="1">
      <c r="A32" s="95"/>
      <c r="B32" s="96"/>
      <c r="C32" s="96"/>
      <c r="D32" s="96"/>
      <c r="E32" s="97"/>
      <c r="F32" s="97"/>
      <c r="G32" s="97"/>
      <c r="H32" s="98"/>
      <c r="I32" s="99"/>
      <c r="J32" s="89"/>
      <c r="K32" s="89"/>
      <c r="L32" s="89"/>
    </row>
    <row r="33" spans="1:12" ht="22.5">
      <c r="A33" s="100" t="s">
        <v>76</v>
      </c>
      <c r="B33" s="101"/>
      <c r="C33" s="101"/>
      <c r="D33" s="101"/>
      <c r="E33" s="102"/>
      <c r="F33" s="102"/>
      <c r="G33" s="102"/>
      <c r="H33" s="102"/>
      <c r="I33" s="103"/>
      <c r="J33" s="74"/>
      <c r="K33" s="74"/>
      <c r="L33" s="74"/>
    </row>
    <row r="34" spans="1:12" s="78" customFormat="1" ht="9" customHeight="1" thickBot="1">
      <c r="A34" s="238"/>
      <c r="B34" s="239"/>
      <c r="C34" s="239"/>
      <c r="D34" s="239"/>
      <c r="E34" s="239"/>
      <c r="F34" s="239"/>
      <c r="G34" s="239"/>
      <c r="H34" s="239"/>
      <c r="I34" s="240"/>
      <c r="J34" s="104"/>
      <c r="K34" s="104"/>
      <c r="L34" s="104"/>
    </row>
    <row r="35" spans="1:12" s="78" customFormat="1" ht="24" customHeight="1">
      <c r="A35" s="241" t="s">
        <v>146</v>
      </c>
      <c r="B35" s="242"/>
      <c r="C35" s="242"/>
      <c r="D35" s="242"/>
      <c r="E35" s="242"/>
      <c r="F35" s="242"/>
      <c r="G35" s="242"/>
      <c r="H35" s="242"/>
      <c r="I35" s="243"/>
      <c r="J35" s="104"/>
      <c r="K35" s="104"/>
      <c r="L35" s="104"/>
    </row>
    <row r="36" spans="1:12" s="78" customFormat="1" ht="24" customHeight="1">
      <c r="A36" s="220" t="s">
        <v>142</v>
      </c>
      <c r="B36" s="221"/>
      <c r="C36" s="221"/>
      <c r="D36" s="221"/>
      <c r="E36" s="221"/>
      <c r="F36" s="221"/>
      <c r="G36" s="221"/>
      <c r="H36" s="221"/>
      <c r="I36" s="222"/>
      <c r="J36" s="104"/>
      <c r="K36" s="104"/>
      <c r="L36" s="104"/>
    </row>
    <row r="37" spans="1:12" s="161" customFormat="1" ht="30.75" customHeight="1">
      <c r="A37" s="159" t="s">
        <v>141</v>
      </c>
      <c r="B37" s="157"/>
      <c r="C37" s="157"/>
      <c r="D37" s="157"/>
      <c r="E37" s="157"/>
      <c r="F37" s="157"/>
      <c r="G37" s="157"/>
      <c r="H37" s="157"/>
      <c r="I37" s="158"/>
      <c r="J37" s="162"/>
      <c r="K37" s="162"/>
      <c r="L37" s="162"/>
    </row>
    <row r="38" spans="1:12" s="161" customFormat="1" ht="66" customHeight="1">
      <c r="A38" s="256" t="s">
        <v>206</v>
      </c>
      <c r="B38" s="257"/>
      <c r="C38" s="257"/>
      <c r="D38" s="257"/>
      <c r="E38" s="257"/>
      <c r="F38" s="257"/>
      <c r="G38" s="257"/>
      <c r="H38" s="257"/>
      <c r="I38" s="258"/>
      <c r="J38" s="162"/>
      <c r="K38" s="162"/>
      <c r="L38" s="162"/>
    </row>
    <row r="39" spans="1:12" s="78" customFormat="1" ht="24" customHeight="1" thickBot="1">
      <c r="A39" s="223" t="s">
        <v>77</v>
      </c>
      <c r="B39" s="224"/>
      <c r="C39" s="224"/>
      <c r="D39" s="224"/>
      <c r="E39" s="224"/>
      <c r="F39" s="224"/>
      <c r="G39" s="224"/>
      <c r="H39" s="224"/>
      <c r="I39" s="225"/>
      <c r="J39" s="104"/>
      <c r="K39" s="104"/>
      <c r="L39" s="104"/>
    </row>
    <row r="40" spans="1:12" s="181" customFormat="1" ht="18.95" customHeight="1">
      <c r="A40" s="182"/>
      <c r="B40" s="183"/>
      <c r="C40" s="183"/>
      <c r="D40" s="183"/>
      <c r="E40" s="185"/>
      <c r="F40" s="185"/>
      <c r="G40" s="185"/>
      <c r="H40" s="185"/>
      <c r="I40" s="186"/>
      <c r="J40" s="187"/>
      <c r="K40" s="187"/>
      <c r="L40" s="187"/>
    </row>
    <row r="41" spans="1:12" s="181" customFormat="1" ht="18.95" customHeight="1">
      <c r="A41" s="184"/>
      <c r="B41" s="183"/>
      <c r="C41" s="183"/>
      <c r="D41" s="183"/>
      <c r="E41" s="185"/>
      <c r="F41" s="185"/>
      <c r="G41" s="185"/>
      <c r="H41" s="185"/>
      <c r="I41" s="186"/>
      <c r="J41" s="187"/>
      <c r="K41" s="187"/>
      <c r="L41" s="187"/>
    </row>
    <row r="42" spans="1:12" ht="27.75" customHeight="1">
      <c r="A42" s="91" t="s">
        <v>181</v>
      </c>
      <c r="B42" s="71"/>
      <c r="C42" s="71"/>
      <c r="D42" s="71"/>
      <c r="E42" s="72"/>
      <c r="F42" s="72"/>
      <c r="G42" s="72"/>
      <c r="H42" s="72"/>
      <c r="I42" s="73"/>
      <c r="J42" s="74"/>
      <c r="K42" s="74"/>
      <c r="L42" s="74"/>
    </row>
    <row r="43" spans="1:12" ht="6" customHeight="1">
      <c r="A43" s="90"/>
      <c r="B43" s="71"/>
      <c r="C43" s="71"/>
      <c r="D43" s="71"/>
      <c r="E43" s="72"/>
      <c r="F43" s="72"/>
      <c r="G43" s="72"/>
      <c r="H43" s="72"/>
      <c r="I43" s="73"/>
      <c r="J43" s="74"/>
      <c r="K43" s="74"/>
      <c r="L43" s="74"/>
    </row>
    <row r="44" spans="1:12" s="78" customFormat="1" ht="18.95" customHeight="1">
      <c r="A44" s="105" t="s">
        <v>203</v>
      </c>
      <c r="B44" s="94"/>
      <c r="C44" s="94"/>
      <c r="D44" s="94"/>
      <c r="E44" s="106"/>
      <c r="F44" s="106"/>
      <c r="G44" s="106"/>
      <c r="H44" s="106"/>
      <c r="I44" s="107"/>
      <c r="J44" s="108"/>
      <c r="K44" s="108"/>
      <c r="L44" s="108"/>
    </row>
    <row r="45" spans="1:12" s="113" customFormat="1" ht="18.95" customHeight="1">
      <c r="A45" s="109" t="s">
        <v>202</v>
      </c>
      <c r="B45" s="94"/>
      <c r="C45" s="94"/>
      <c r="D45" s="94"/>
      <c r="E45" s="110"/>
      <c r="F45" s="110"/>
      <c r="G45" s="110"/>
      <c r="H45" s="110"/>
      <c r="I45" s="111"/>
      <c r="J45" s="112"/>
      <c r="K45" s="112"/>
      <c r="L45" s="112"/>
    </row>
    <row r="46" spans="1:12" s="78" customFormat="1" ht="18.95" customHeight="1">
      <c r="A46" s="109" t="s">
        <v>87</v>
      </c>
      <c r="B46" s="94"/>
      <c r="C46" s="94"/>
      <c r="D46" s="94"/>
      <c r="E46" s="106"/>
      <c r="F46" s="106"/>
      <c r="G46" s="106"/>
      <c r="H46" s="106"/>
      <c r="I46" s="107"/>
      <c r="J46" s="108"/>
      <c r="K46" s="108"/>
      <c r="L46" s="108"/>
    </row>
    <row r="47" spans="1:12" s="78" customFormat="1" ht="18.95" customHeight="1">
      <c r="A47" s="92"/>
      <c r="B47" s="94"/>
      <c r="C47" s="94"/>
      <c r="D47" s="94"/>
      <c r="E47" s="106"/>
      <c r="F47" s="106"/>
      <c r="G47" s="106"/>
      <c r="H47" s="106"/>
      <c r="I47" s="107"/>
      <c r="J47" s="108"/>
      <c r="K47" s="108"/>
      <c r="L47" s="108"/>
    </row>
    <row r="48" spans="1:12" s="78" customFormat="1" ht="18.95" customHeight="1">
      <c r="A48" s="91" t="s">
        <v>88</v>
      </c>
      <c r="B48" s="94"/>
      <c r="C48" s="94"/>
      <c r="D48" s="94"/>
      <c r="E48" s="106"/>
      <c r="F48" s="106"/>
      <c r="G48" s="106"/>
      <c r="H48" s="106"/>
      <c r="I48" s="107"/>
      <c r="J48" s="108"/>
      <c r="K48" s="108"/>
      <c r="L48" s="108"/>
    </row>
    <row r="49" spans="1:12" s="78" customFormat="1" ht="9.75" customHeight="1">
      <c r="A49" s="91"/>
      <c r="B49" s="94"/>
      <c r="C49" s="94"/>
      <c r="D49" s="94"/>
      <c r="E49" s="106"/>
      <c r="F49" s="106"/>
      <c r="G49" s="106"/>
      <c r="H49" s="106"/>
      <c r="I49" s="107"/>
      <c r="J49" s="108"/>
      <c r="K49" s="108"/>
      <c r="L49" s="108"/>
    </row>
    <row r="50" spans="1:12" s="78" customFormat="1" ht="22.5" customHeight="1">
      <c r="A50" s="91"/>
      <c r="B50" s="219" t="s">
        <v>69</v>
      </c>
      <c r="C50" s="219"/>
      <c r="D50" s="219" t="s">
        <v>70</v>
      </c>
      <c r="E50" s="219"/>
      <c r="F50" s="219"/>
      <c r="G50" s="219"/>
      <c r="H50" s="219"/>
      <c r="I50" s="107"/>
      <c r="J50" s="108"/>
      <c r="K50" s="108"/>
    </row>
    <row r="51" spans="1:12" s="78" customFormat="1" ht="22.5" customHeight="1">
      <c r="A51" s="91"/>
      <c r="B51" s="218" t="s">
        <v>89</v>
      </c>
      <c r="C51" s="218"/>
      <c r="D51" s="218" t="s">
        <v>90</v>
      </c>
      <c r="E51" s="218"/>
      <c r="F51" s="218"/>
      <c r="G51" s="218"/>
      <c r="H51" s="218"/>
      <c r="I51" s="107"/>
      <c r="J51" s="108"/>
      <c r="K51" s="108"/>
      <c r="L51" s="108"/>
    </row>
    <row r="52" spans="1:12" s="78" customFormat="1" ht="22.5" customHeight="1">
      <c r="A52" s="91"/>
      <c r="B52" s="218" t="s">
        <v>91</v>
      </c>
      <c r="C52" s="218"/>
      <c r="D52" s="218" t="s">
        <v>92</v>
      </c>
      <c r="E52" s="218"/>
      <c r="F52" s="218"/>
      <c r="G52" s="218"/>
      <c r="H52" s="218"/>
      <c r="I52" s="107"/>
      <c r="J52" s="108"/>
      <c r="K52" s="108"/>
      <c r="L52" s="108"/>
    </row>
    <row r="53" spans="1:12" s="78" customFormat="1" ht="22.5" customHeight="1">
      <c r="A53" s="91"/>
      <c r="B53" s="218" t="s">
        <v>93</v>
      </c>
      <c r="C53" s="218"/>
      <c r="D53" s="218" t="s">
        <v>94</v>
      </c>
      <c r="E53" s="218"/>
      <c r="F53" s="218"/>
      <c r="G53" s="218"/>
      <c r="H53" s="218"/>
      <c r="I53" s="107"/>
      <c r="J53" s="108"/>
      <c r="K53" s="108"/>
      <c r="L53" s="108"/>
    </row>
    <row r="54" spans="1:12" s="78" customFormat="1" ht="22.5" customHeight="1">
      <c r="A54" s="91"/>
      <c r="B54" s="218" t="s">
        <v>95</v>
      </c>
      <c r="C54" s="218"/>
      <c r="D54" s="218" t="s">
        <v>96</v>
      </c>
      <c r="E54" s="218"/>
      <c r="F54" s="218"/>
      <c r="G54" s="218"/>
      <c r="H54" s="218"/>
      <c r="I54" s="107"/>
      <c r="J54" s="108"/>
      <c r="K54" s="108"/>
      <c r="L54" s="108"/>
    </row>
    <row r="55" spans="1:12" s="78" customFormat="1" ht="22.5" customHeight="1">
      <c r="A55" s="91"/>
      <c r="B55" s="218" t="s">
        <v>97</v>
      </c>
      <c r="C55" s="218"/>
      <c r="D55" s="218" t="s">
        <v>98</v>
      </c>
      <c r="E55" s="218"/>
      <c r="F55" s="218"/>
      <c r="G55" s="218"/>
      <c r="H55" s="218"/>
      <c r="I55" s="107"/>
      <c r="J55" s="108"/>
      <c r="K55" s="108"/>
      <c r="L55" s="108"/>
    </row>
    <row r="56" spans="1:12" s="78" customFormat="1" ht="18.95" customHeight="1">
      <c r="A56" s="91"/>
      <c r="B56" s="94"/>
      <c r="C56" s="94"/>
      <c r="D56" s="94"/>
      <c r="E56" s="106"/>
      <c r="F56" s="106"/>
      <c r="G56" s="106"/>
      <c r="H56" s="106"/>
      <c r="I56" s="107"/>
      <c r="J56" s="108"/>
      <c r="K56" s="108"/>
      <c r="L56" s="108"/>
    </row>
    <row r="57" spans="1:12" s="78" customFormat="1" ht="18.95" customHeight="1">
      <c r="A57" s="91" t="s">
        <v>101</v>
      </c>
      <c r="B57" s="94"/>
      <c r="C57" s="94"/>
      <c r="D57" s="94"/>
      <c r="E57" s="106"/>
      <c r="F57" s="106"/>
      <c r="G57" s="106"/>
      <c r="H57" s="106"/>
      <c r="I57" s="107"/>
      <c r="J57" s="108"/>
      <c r="K57" s="108"/>
      <c r="L57" s="108"/>
    </row>
    <row r="58" spans="1:12" s="78" customFormat="1" ht="18.95" customHeight="1">
      <c r="A58" s="109" t="s">
        <v>99</v>
      </c>
      <c r="B58" s="94"/>
      <c r="C58" s="94"/>
      <c r="D58" s="94"/>
      <c r="E58" s="106"/>
      <c r="F58" s="106"/>
      <c r="G58" s="106"/>
      <c r="H58" s="106"/>
      <c r="I58" s="107"/>
      <c r="J58" s="108"/>
      <c r="K58" s="108"/>
      <c r="L58" s="108"/>
    </row>
    <row r="59" spans="1:12" s="78" customFormat="1" ht="18.95" customHeight="1">
      <c r="A59" s="92"/>
      <c r="B59" s="94"/>
      <c r="C59" s="94"/>
      <c r="D59" s="94"/>
      <c r="E59" s="106"/>
      <c r="F59" s="106"/>
      <c r="G59" s="106"/>
      <c r="H59" s="106"/>
      <c r="I59" s="107"/>
      <c r="J59" s="108"/>
      <c r="K59" s="108"/>
      <c r="L59" s="108"/>
    </row>
    <row r="60" spans="1:12" s="78" customFormat="1" ht="18.95" customHeight="1">
      <c r="A60" s="105"/>
      <c r="B60" s="94"/>
      <c r="C60" s="94"/>
      <c r="D60" s="94"/>
      <c r="E60" s="106"/>
      <c r="F60" s="106"/>
      <c r="G60" s="106"/>
      <c r="H60" s="106"/>
      <c r="I60" s="107"/>
      <c r="J60" s="108"/>
      <c r="K60" s="108"/>
      <c r="L60" s="108"/>
    </row>
    <row r="61" spans="1:12" s="116" customFormat="1" ht="21.75" customHeight="1">
      <c r="A61" s="105" t="s">
        <v>158</v>
      </c>
      <c r="B61" s="79"/>
      <c r="C61" s="79"/>
      <c r="D61" s="79"/>
      <c r="E61" s="79"/>
      <c r="F61" s="79"/>
      <c r="G61" s="79"/>
      <c r="H61" s="79"/>
      <c r="I61" s="114"/>
      <c r="J61" s="115"/>
      <c r="K61" s="115"/>
      <c r="L61" s="115"/>
    </row>
    <row r="62" spans="1:12" s="116" customFormat="1" ht="23.25" customHeight="1">
      <c r="A62" s="109" t="s">
        <v>78</v>
      </c>
      <c r="B62" s="79"/>
      <c r="C62" s="79"/>
      <c r="D62" s="79"/>
      <c r="E62" s="79"/>
      <c r="F62" s="79"/>
      <c r="G62" s="79"/>
      <c r="H62" s="79"/>
      <c r="I62" s="114"/>
      <c r="J62" s="115"/>
      <c r="K62" s="115"/>
      <c r="L62" s="115"/>
    </row>
    <row r="63" spans="1:12" s="78" customFormat="1" ht="19.5" thickBot="1">
      <c r="A63" s="117"/>
      <c r="B63" s="118"/>
      <c r="C63" s="118"/>
      <c r="D63" s="118"/>
      <c r="E63" s="119"/>
      <c r="F63" s="119"/>
      <c r="G63" s="119"/>
      <c r="H63" s="119"/>
      <c r="I63" s="120"/>
      <c r="J63" s="108"/>
      <c r="K63" s="108"/>
      <c r="L63" s="108"/>
    </row>
  </sheetData>
  <mergeCells count="25">
    <mergeCell ref="A36:I36"/>
    <mergeCell ref="A39:I39"/>
    <mergeCell ref="A14:I14"/>
    <mergeCell ref="A1:I1"/>
    <mergeCell ref="A10:I10"/>
    <mergeCell ref="A13:I13"/>
    <mergeCell ref="A12:I12"/>
    <mergeCell ref="A34:I34"/>
    <mergeCell ref="A35:I35"/>
    <mergeCell ref="A4:I5"/>
    <mergeCell ref="A9:I9"/>
    <mergeCell ref="A15:I15"/>
    <mergeCell ref="A38:I38"/>
    <mergeCell ref="B55:C55"/>
    <mergeCell ref="D55:H55"/>
    <mergeCell ref="B54:C54"/>
    <mergeCell ref="B53:C53"/>
    <mergeCell ref="B52:C52"/>
    <mergeCell ref="B51:C51"/>
    <mergeCell ref="B50:C50"/>
    <mergeCell ref="D50:H50"/>
    <mergeCell ref="D54:H54"/>
    <mergeCell ref="D53:H53"/>
    <mergeCell ref="D52:H52"/>
    <mergeCell ref="D51:H51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K34"/>
  <sheetViews>
    <sheetView tabSelected="1" view="pageBreakPreview" zoomScale="80" zoomScaleNormal="80" zoomScaleSheetLayoutView="80" workbookViewId="0">
      <selection activeCell="P15" sqref="P15"/>
    </sheetView>
  </sheetViews>
  <sheetFormatPr defaultRowHeight="13.5"/>
  <cols>
    <col min="1" max="1" width="3.125" style="12" customWidth="1"/>
    <col min="2" max="9" width="15.375" style="12" customWidth="1"/>
    <col min="10" max="10" width="22.875" style="12" customWidth="1"/>
    <col min="11" max="16384" width="9" style="12"/>
  </cols>
  <sheetData>
    <row r="1" spans="1:10" ht="45.75" customHeight="1">
      <c r="B1" s="290" t="s">
        <v>139</v>
      </c>
      <c r="C1" s="290"/>
      <c r="D1" s="290"/>
      <c r="E1" s="290"/>
      <c r="F1" s="290"/>
      <c r="G1" s="290"/>
      <c r="H1" s="290"/>
      <c r="I1" s="290"/>
      <c r="J1" s="290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38.25" customHeight="1" thickBot="1">
      <c r="B3" s="15" t="s">
        <v>0</v>
      </c>
      <c r="C3" s="16"/>
      <c r="D3" s="17"/>
      <c r="E3" s="18"/>
      <c r="F3" s="17"/>
      <c r="G3" s="16"/>
      <c r="H3" s="16"/>
      <c r="I3" s="18"/>
      <c r="J3" s="16"/>
    </row>
    <row r="4" spans="1:10" ht="18.75" customHeight="1">
      <c r="B4" s="298" t="s">
        <v>1</v>
      </c>
      <c r="C4" s="293" t="s">
        <v>2</v>
      </c>
      <c r="D4" s="301" t="s">
        <v>3</v>
      </c>
      <c r="E4" s="301"/>
      <c r="F4" s="291" t="s">
        <v>4</v>
      </c>
      <c r="G4" s="291"/>
      <c r="H4" s="291" t="s">
        <v>111</v>
      </c>
      <c r="I4" s="292"/>
      <c r="J4" s="19"/>
    </row>
    <row r="5" spans="1:10" ht="18.75" customHeight="1">
      <c r="B5" s="299"/>
      <c r="C5" s="294"/>
      <c r="D5" s="260" t="s">
        <v>5</v>
      </c>
      <c r="E5" s="260"/>
      <c r="F5" s="261"/>
      <c r="G5" s="261"/>
      <c r="H5" s="261"/>
      <c r="I5" s="262"/>
      <c r="J5" s="20"/>
    </row>
    <row r="6" spans="1:10" ht="18.75" customHeight="1">
      <c r="B6" s="299"/>
      <c r="C6" s="294"/>
      <c r="D6" s="260" t="s">
        <v>6</v>
      </c>
      <c r="E6" s="260"/>
      <c r="F6" s="263"/>
      <c r="G6" s="263"/>
      <c r="H6" s="263"/>
      <c r="I6" s="269"/>
      <c r="J6" s="20"/>
    </row>
    <row r="7" spans="1:10" ht="18.75" customHeight="1">
      <c r="B7" s="299"/>
      <c r="C7" s="294"/>
      <c r="D7" s="260" t="s">
        <v>7</v>
      </c>
      <c r="E7" s="260"/>
      <c r="F7" s="263"/>
      <c r="G7" s="263"/>
      <c r="H7" s="264"/>
      <c r="I7" s="265"/>
      <c r="J7" s="20"/>
    </row>
    <row r="8" spans="1:10" ht="18.75" customHeight="1">
      <c r="B8" s="299"/>
      <c r="C8" s="294"/>
      <c r="D8" s="260" t="s">
        <v>8</v>
      </c>
      <c r="E8" s="260"/>
      <c r="F8" s="266"/>
      <c r="G8" s="266"/>
      <c r="H8" s="267"/>
      <c r="I8" s="268"/>
      <c r="J8" s="20"/>
    </row>
    <row r="9" spans="1:10" ht="18.75" customHeight="1">
      <c r="B9" s="299"/>
      <c r="C9" s="294"/>
      <c r="D9" s="260" t="s">
        <v>9</v>
      </c>
      <c r="E9" s="260"/>
      <c r="F9" s="266"/>
      <c r="G9" s="266"/>
      <c r="H9" s="267"/>
      <c r="I9" s="268"/>
      <c r="J9" s="21"/>
    </row>
    <row r="10" spans="1:10" ht="18.75" customHeight="1">
      <c r="B10" s="299"/>
      <c r="C10" s="294"/>
      <c r="D10" s="260" t="s">
        <v>10</v>
      </c>
      <c r="E10" s="260"/>
      <c r="F10" s="263"/>
      <c r="G10" s="263"/>
      <c r="H10" s="264"/>
      <c r="I10" s="265"/>
      <c r="J10" s="19"/>
    </row>
    <row r="11" spans="1:10" ht="18.75" customHeight="1" thickBot="1">
      <c r="B11" s="299"/>
      <c r="C11" s="295"/>
      <c r="D11" s="296" t="s">
        <v>86</v>
      </c>
      <c r="E11" s="297"/>
      <c r="F11" s="276"/>
      <c r="G11" s="277"/>
      <c r="H11" s="306"/>
      <c r="I11" s="307"/>
      <c r="J11" s="19"/>
    </row>
    <row r="12" spans="1:10" ht="18.75" customHeight="1">
      <c r="B12" s="299"/>
      <c r="C12" s="293" t="s">
        <v>11</v>
      </c>
      <c r="D12" s="288" t="s">
        <v>12</v>
      </c>
      <c r="E12" s="289"/>
      <c r="F12" s="280"/>
      <c r="G12" s="281"/>
      <c r="H12" s="281"/>
      <c r="I12" s="282"/>
      <c r="J12" s="19"/>
    </row>
    <row r="13" spans="1:10" ht="18.75" customHeight="1">
      <c r="B13" s="299"/>
      <c r="C13" s="294"/>
      <c r="D13" s="283" t="s">
        <v>13</v>
      </c>
      <c r="E13" s="284"/>
      <c r="F13" s="285"/>
      <c r="G13" s="286"/>
      <c r="H13" s="286"/>
      <c r="I13" s="287"/>
      <c r="J13" s="19"/>
    </row>
    <row r="14" spans="1:10" ht="18.75" customHeight="1">
      <c r="B14" s="299"/>
      <c r="C14" s="294"/>
      <c r="D14" s="283" t="s">
        <v>14</v>
      </c>
      <c r="E14" s="284"/>
      <c r="F14" s="285"/>
      <c r="G14" s="286"/>
      <c r="H14" s="286"/>
      <c r="I14" s="287"/>
      <c r="J14" s="19"/>
    </row>
    <row r="15" spans="1:10" ht="18.75" customHeight="1">
      <c r="B15" s="299"/>
      <c r="C15" s="294"/>
      <c r="D15" s="302" t="s">
        <v>15</v>
      </c>
      <c r="E15" s="303"/>
      <c r="F15" s="270"/>
      <c r="G15" s="271"/>
      <c r="H15" s="271"/>
      <c r="I15" s="272"/>
      <c r="J15" s="19"/>
    </row>
    <row r="16" spans="1:10" ht="18.75" customHeight="1" thickBot="1">
      <c r="B16" s="300"/>
      <c r="C16" s="295"/>
      <c r="D16" s="304"/>
      <c r="E16" s="305"/>
      <c r="F16" s="273"/>
      <c r="G16" s="274"/>
      <c r="H16" s="274"/>
      <c r="I16" s="275"/>
      <c r="J16" s="22"/>
    </row>
    <row r="17" spans="2:11" s="13" customFormat="1" ht="37.5" customHeight="1" thickBot="1">
      <c r="B17" s="15" t="s">
        <v>163</v>
      </c>
      <c r="C17" s="192"/>
      <c r="D17" s="193"/>
      <c r="E17" s="193"/>
      <c r="F17" s="194"/>
      <c r="G17" s="194"/>
      <c r="H17" s="194"/>
      <c r="I17" s="194"/>
      <c r="J17" s="22"/>
    </row>
    <row r="18" spans="2:11" s="13" customFormat="1" ht="24" customHeight="1" thickBot="1">
      <c r="B18" s="195" t="s">
        <v>164</v>
      </c>
      <c r="C18" s="278" t="s">
        <v>201</v>
      </c>
      <c r="D18" s="279"/>
      <c r="E18" s="193"/>
      <c r="F18" s="194"/>
      <c r="G18" s="194"/>
      <c r="H18" s="194"/>
      <c r="I18" s="194"/>
      <c r="J18" s="22"/>
    </row>
    <row r="19" spans="2:11" s="13" customFormat="1" ht="18.75" customHeight="1">
      <c r="B19" s="191"/>
      <c r="C19" s="192"/>
      <c r="D19" s="193"/>
      <c r="E19" s="193"/>
      <c r="F19" s="194"/>
      <c r="G19" s="194"/>
      <c r="H19" s="194"/>
      <c r="I19" s="194"/>
      <c r="J19" s="22"/>
    </row>
    <row r="20" spans="2:11" ht="37.5" customHeight="1" thickBot="1">
      <c r="B20" s="15" t="s">
        <v>173</v>
      </c>
      <c r="C20" s="16"/>
      <c r="D20" s="16"/>
      <c r="E20" s="16"/>
      <c r="F20" s="16"/>
      <c r="G20" s="23"/>
      <c r="H20" s="24" t="s">
        <v>16</v>
      </c>
      <c r="I20" s="16"/>
      <c r="J20" s="25"/>
      <c r="K20" s="16"/>
    </row>
    <row r="21" spans="2:11" ht="34.5" customHeight="1">
      <c r="B21" s="26" t="s">
        <v>3</v>
      </c>
      <c r="C21" s="27" t="s">
        <v>17</v>
      </c>
      <c r="D21" s="28" t="s">
        <v>18</v>
      </c>
      <c r="E21" s="190" t="s">
        <v>159</v>
      </c>
      <c r="F21" s="29" t="s">
        <v>140</v>
      </c>
      <c r="G21" s="29" t="s">
        <v>160</v>
      </c>
      <c r="H21" s="176" t="s">
        <v>161</v>
      </c>
      <c r="I21" s="172"/>
      <c r="J21" s="174"/>
      <c r="K21" s="16"/>
    </row>
    <row r="22" spans="2:11" ht="21.75" customHeight="1">
      <c r="B22" s="30" t="s">
        <v>19</v>
      </c>
      <c r="C22" s="56"/>
      <c r="D22" s="56"/>
      <c r="E22" s="56"/>
      <c r="F22" s="56"/>
      <c r="G22" s="57"/>
      <c r="H22" s="173"/>
      <c r="I22" s="189"/>
      <c r="J22" s="175"/>
      <c r="K22" s="16"/>
    </row>
    <row r="23" spans="2:11" ht="21.75" customHeight="1" thickBot="1">
      <c r="B23" s="31" t="s">
        <v>144</v>
      </c>
      <c r="C23" s="58"/>
      <c r="D23" s="58"/>
      <c r="E23" s="58"/>
      <c r="F23" s="58"/>
      <c r="G23" s="59"/>
      <c r="H23" s="188"/>
      <c r="I23" s="189"/>
      <c r="J23" s="175"/>
      <c r="K23" s="16"/>
    </row>
    <row r="24" spans="2:11" ht="18.75" customHeight="1" thickBot="1">
      <c r="B24" s="32"/>
      <c r="C24" s="33"/>
      <c r="D24" s="34"/>
      <c r="E24" s="34"/>
      <c r="F24" s="34"/>
      <c r="G24" s="35"/>
      <c r="H24" s="35"/>
      <c r="I24" s="36"/>
      <c r="J24" s="37"/>
      <c r="K24" s="38"/>
    </row>
    <row r="25" spans="2:11" ht="34.5" customHeight="1">
      <c r="B25" s="26" t="s">
        <v>3</v>
      </c>
      <c r="C25" s="29" t="s">
        <v>20</v>
      </c>
      <c r="D25" s="39" t="s">
        <v>21</v>
      </c>
      <c r="E25" s="39" t="s">
        <v>22</v>
      </c>
      <c r="F25" s="40" t="s">
        <v>195</v>
      </c>
      <c r="G25" s="259" t="s">
        <v>143</v>
      </c>
      <c r="H25" s="259"/>
      <c r="I25" s="259"/>
      <c r="J25" s="259"/>
    </row>
    <row r="26" spans="2:11" ht="21.75" customHeight="1">
      <c r="B26" s="30" t="s">
        <v>19</v>
      </c>
      <c r="C26" s="60"/>
      <c r="D26" s="60"/>
      <c r="E26" s="213"/>
      <c r="F26" s="216"/>
      <c r="G26" s="212"/>
      <c r="H26" s="212"/>
      <c r="I26" s="212"/>
      <c r="J26" s="212"/>
    </row>
    <row r="27" spans="2:11" ht="21.75" customHeight="1" thickBot="1">
      <c r="B27" s="31" t="s">
        <v>144</v>
      </c>
      <c r="C27" s="61"/>
      <c r="D27" s="61"/>
      <c r="E27" s="214"/>
      <c r="F27" s="215"/>
      <c r="G27" s="212"/>
      <c r="H27" s="212"/>
      <c r="I27" s="212"/>
      <c r="J27" s="212"/>
    </row>
    <row r="28" spans="2:11" ht="18.75" customHeight="1">
      <c r="B28" s="41" t="s">
        <v>145</v>
      </c>
      <c r="C28" s="42"/>
      <c r="D28" s="42"/>
      <c r="E28" s="43"/>
      <c r="F28" s="44"/>
      <c r="G28" s="38"/>
    </row>
    <row r="29" spans="2:11" ht="36.75" customHeight="1">
      <c r="B29" s="45" t="s">
        <v>174</v>
      </c>
      <c r="C29" s="46"/>
      <c r="D29" s="47" t="s">
        <v>23</v>
      </c>
      <c r="E29" s="46"/>
      <c r="F29" s="46"/>
      <c r="G29" s="48"/>
      <c r="H29" s="48"/>
      <c r="I29" s="48"/>
      <c r="J29" s="49"/>
      <c r="K29" s="16"/>
    </row>
    <row r="30" spans="2:11" ht="22.5" customHeight="1" thickBot="1">
      <c r="B30" s="50" t="s">
        <v>24</v>
      </c>
      <c r="C30" s="51"/>
      <c r="D30" s="51"/>
      <c r="E30" s="51"/>
      <c r="F30" s="51"/>
      <c r="G30" s="51"/>
      <c r="H30" s="51"/>
      <c r="I30" s="51"/>
      <c r="J30" s="51"/>
      <c r="K30" s="16"/>
    </row>
    <row r="31" spans="2:11" ht="34.5" customHeight="1">
      <c r="B31" s="26" t="s">
        <v>25</v>
      </c>
      <c r="C31" s="204" t="s">
        <v>26</v>
      </c>
      <c r="D31" s="204" t="s">
        <v>5</v>
      </c>
      <c r="E31" s="204" t="s">
        <v>27</v>
      </c>
      <c r="F31" s="204" t="s">
        <v>28</v>
      </c>
      <c r="G31" s="205" t="s">
        <v>29</v>
      </c>
      <c r="H31" s="52"/>
      <c r="I31" s="52"/>
    </row>
    <row r="32" spans="2:11" ht="21.75" customHeight="1">
      <c r="B32" s="30" t="s">
        <v>156</v>
      </c>
      <c r="C32" s="202"/>
      <c r="D32" s="202"/>
      <c r="E32" s="202"/>
      <c r="F32" s="203"/>
      <c r="G32" s="206"/>
      <c r="H32" s="52"/>
      <c r="I32" s="52"/>
    </row>
    <row r="33" spans="2:9" ht="21.75" customHeight="1" thickBot="1">
      <c r="B33" s="53" t="s">
        <v>30</v>
      </c>
      <c r="C33" s="207"/>
      <c r="D33" s="207"/>
      <c r="E33" s="207"/>
      <c r="F33" s="208"/>
      <c r="G33" s="209"/>
      <c r="H33" s="52"/>
      <c r="I33" s="52"/>
    </row>
    <row r="34" spans="2:9" ht="18.75" customHeight="1">
      <c r="B34" s="54"/>
      <c r="C34" s="54"/>
      <c r="D34" s="54"/>
      <c r="E34" s="54"/>
      <c r="F34" s="54"/>
      <c r="G34" s="55"/>
      <c r="H34" s="55"/>
      <c r="I34" s="38"/>
    </row>
  </sheetData>
  <sheetProtection selectLockedCells="1"/>
  <protectedRanges>
    <protectedRange sqref="F1:I2" name="인적사항_1"/>
  </protectedRanges>
  <mergeCells count="38">
    <mergeCell ref="B1:J1"/>
    <mergeCell ref="H4:I4"/>
    <mergeCell ref="F5:G5"/>
    <mergeCell ref="F7:G7"/>
    <mergeCell ref="H7:I7"/>
    <mergeCell ref="C4:C11"/>
    <mergeCell ref="D11:E11"/>
    <mergeCell ref="B4:B16"/>
    <mergeCell ref="D4:E4"/>
    <mergeCell ref="F4:G4"/>
    <mergeCell ref="D9:E9"/>
    <mergeCell ref="F9:G9"/>
    <mergeCell ref="C12:C16"/>
    <mergeCell ref="D15:E16"/>
    <mergeCell ref="H11:I11"/>
    <mergeCell ref="C18:D18"/>
    <mergeCell ref="F12:I12"/>
    <mergeCell ref="D13:E13"/>
    <mergeCell ref="F13:I13"/>
    <mergeCell ref="D14:E14"/>
    <mergeCell ref="F14:I14"/>
    <mergeCell ref="D12:E12"/>
    <mergeCell ref="G25:J25"/>
    <mergeCell ref="D5:E5"/>
    <mergeCell ref="H5:I5"/>
    <mergeCell ref="D10:E10"/>
    <mergeCell ref="F10:G10"/>
    <mergeCell ref="H10:I10"/>
    <mergeCell ref="D8:E8"/>
    <mergeCell ref="F8:G8"/>
    <mergeCell ref="H8:I8"/>
    <mergeCell ref="F6:G6"/>
    <mergeCell ref="H6:I6"/>
    <mergeCell ref="D7:E7"/>
    <mergeCell ref="D6:E6"/>
    <mergeCell ref="H9:I9"/>
    <mergeCell ref="F15:I16"/>
    <mergeCell ref="F11:G11"/>
  </mergeCells>
  <phoneticPr fontId="3" type="noConversion"/>
  <dataValidations count="3">
    <dataValidation type="list" allowBlank="1" showInputMessage="1" showErrorMessage="1" sqref="F10:G10">
      <formula1>"사업장,공적연금사업자"</formula1>
    </dataValidation>
    <dataValidation type="list" allowBlank="1" showInputMessage="1" showErrorMessage="1" sqref="F14:I14">
      <formula1>"여,부"</formula1>
    </dataValidation>
    <dataValidation type="date" allowBlank="1" showInputMessage="1" showErrorMessage="1" errorTitle="2024년 귀속 자료만 입력 가능" error="2024-01-01부터 2024-12-31까지만  입력 가능합니다." sqref="E22">
      <formula1>45658</formula1>
      <formula2>46022</formula2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r:id="rId1"/>
  <ignoredErrors>
    <ignoredError sqref="B32:B33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퇴직사유!$B$2:$B$7</xm:f>
          </x14:formula1>
          <xm:sqref>C18:D18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topLeftCell="A28" zoomScaleNormal="100" workbookViewId="0">
      <selection activeCell="S37" sqref="S37:AF37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7" width="3.75" style="5" customWidth="1"/>
    <col min="18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35" width="9" style="4"/>
    <col min="36" max="36" width="18.625" style="4" bestFit="1" customWidth="1"/>
    <col min="37" max="16384" width="9" style="4"/>
  </cols>
  <sheetData>
    <row r="1" spans="1:32" s="9" customFormat="1" ht="18.75" customHeight="1">
      <c r="A1" s="140"/>
      <c r="B1" s="141"/>
      <c r="C1" s="142"/>
      <c r="D1" s="142"/>
      <c r="E1" s="142"/>
      <c r="F1" s="142"/>
      <c r="G1" s="142"/>
      <c r="H1" s="142"/>
      <c r="I1" s="142"/>
      <c r="J1" s="143"/>
      <c r="K1" s="143"/>
      <c r="L1" s="143"/>
      <c r="M1" s="143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5"/>
      <c r="AC1" s="143"/>
      <c r="AD1" s="143"/>
      <c r="AE1" s="143"/>
      <c r="AF1" s="143"/>
    </row>
    <row r="2" spans="1:32" s="9" customFormat="1" ht="18.75" customHeight="1" thickBot="1">
      <c r="A2" s="140"/>
      <c r="B2" s="163" t="s">
        <v>193</v>
      </c>
      <c r="C2" s="142"/>
      <c r="D2" s="142"/>
      <c r="E2" s="142"/>
      <c r="F2" s="142"/>
      <c r="G2" s="142"/>
      <c r="H2" s="142"/>
      <c r="I2" s="142"/>
      <c r="J2" s="143"/>
      <c r="K2" s="143"/>
      <c r="L2" s="143"/>
      <c r="M2" s="143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6"/>
      <c r="AA2" s="144"/>
      <c r="AB2" s="145"/>
      <c r="AC2" s="143"/>
      <c r="AD2" s="143"/>
      <c r="AE2" s="147"/>
      <c r="AF2" s="143"/>
    </row>
    <row r="3" spans="1:32" ht="18.75" customHeight="1">
      <c r="B3" s="125"/>
      <c r="C3" s="126"/>
      <c r="D3" s="127"/>
      <c r="E3" s="127"/>
      <c r="F3" s="128"/>
      <c r="G3" s="128"/>
      <c r="H3" s="129"/>
      <c r="I3" s="129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1"/>
      <c r="U3" s="131"/>
      <c r="V3" s="131"/>
      <c r="W3" s="131"/>
      <c r="X3" s="131"/>
      <c r="Y3" s="131"/>
      <c r="Z3" s="131"/>
      <c r="AA3" s="131"/>
      <c r="AB3" s="495" t="s">
        <v>112</v>
      </c>
      <c r="AC3" s="496"/>
      <c r="AD3" s="497"/>
      <c r="AE3" s="132" t="s">
        <v>179</v>
      </c>
      <c r="AF3" s="133"/>
    </row>
    <row r="4" spans="1:32" ht="18" customHeight="1">
      <c r="B4" s="134"/>
      <c r="C4" s="308" t="s">
        <v>115</v>
      </c>
      <c r="D4" s="308"/>
      <c r="E4" s="308"/>
      <c r="F4" s="308"/>
      <c r="G4" s="134"/>
      <c r="H4" s="517" t="s">
        <v>131</v>
      </c>
      <c r="I4" s="517"/>
      <c r="J4" s="517"/>
      <c r="K4" s="517"/>
      <c r="L4" s="517"/>
      <c r="M4" s="517"/>
      <c r="N4" s="517"/>
      <c r="O4" s="517"/>
      <c r="P4" s="517"/>
      <c r="Q4" s="517"/>
      <c r="R4" s="517"/>
      <c r="S4" s="517"/>
      <c r="T4" s="517"/>
      <c r="U4" s="517"/>
      <c r="V4" s="517"/>
      <c r="W4" s="517"/>
      <c r="X4" s="517"/>
      <c r="Y4" s="517"/>
      <c r="Z4" s="517"/>
      <c r="AA4" s="518"/>
      <c r="AB4" s="498" t="s">
        <v>113</v>
      </c>
      <c r="AC4" s="499"/>
      <c r="AD4" s="500"/>
      <c r="AE4" s="135" t="s">
        <v>180</v>
      </c>
      <c r="AF4" s="136"/>
    </row>
    <row r="5" spans="1:32" ht="18" customHeight="1">
      <c r="B5" s="134"/>
      <c r="C5" s="308"/>
      <c r="D5" s="308"/>
      <c r="E5" s="308"/>
      <c r="F5" s="308"/>
      <c r="G5" s="134"/>
      <c r="H5" s="517"/>
      <c r="I5" s="517"/>
      <c r="J5" s="517"/>
      <c r="K5" s="517"/>
      <c r="L5" s="517"/>
      <c r="M5" s="517"/>
      <c r="N5" s="517"/>
      <c r="O5" s="517"/>
      <c r="P5" s="517"/>
      <c r="Q5" s="517"/>
      <c r="R5" s="517"/>
      <c r="S5" s="517"/>
      <c r="T5" s="517"/>
      <c r="U5" s="517"/>
      <c r="V5" s="517"/>
      <c r="W5" s="517"/>
      <c r="X5" s="517"/>
      <c r="Y5" s="517"/>
      <c r="Z5" s="517"/>
      <c r="AA5" s="518"/>
      <c r="AB5" s="309" t="s">
        <v>175</v>
      </c>
      <c r="AC5" s="310"/>
      <c r="AD5" s="311"/>
      <c r="AE5" s="312" t="s">
        <v>176</v>
      </c>
      <c r="AF5" s="313"/>
    </row>
    <row r="6" spans="1:32" ht="18.75" customHeight="1">
      <c r="B6" s="134"/>
      <c r="C6" s="134"/>
      <c r="D6" s="134"/>
      <c r="E6" s="134"/>
      <c r="F6" s="134"/>
      <c r="G6" s="134"/>
      <c r="H6" s="343" t="s">
        <v>132</v>
      </c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  <c r="Y6" s="343"/>
      <c r="Z6" s="343"/>
      <c r="AA6" s="343"/>
      <c r="AB6" s="498" t="s">
        <v>73</v>
      </c>
      <c r="AC6" s="499"/>
      <c r="AD6" s="164"/>
      <c r="AE6" s="137" t="s">
        <v>34</v>
      </c>
      <c r="AF6" s="137"/>
    </row>
    <row r="7" spans="1:32" ht="18.75" customHeight="1" thickBot="1">
      <c r="B7" s="138"/>
      <c r="C7" s="138"/>
      <c r="D7" s="138"/>
      <c r="E7" s="138"/>
      <c r="F7" s="138"/>
      <c r="G7" s="138"/>
      <c r="H7" s="138"/>
      <c r="I7" s="138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501" t="s">
        <v>114</v>
      </c>
      <c r="AC7" s="502"/>
      <c r="AD7" s="503"/>
      <c r="AE7" s="210" t="str">
        <f>IF('기본사항 등 입력'!F10="","",'기본사항 등 입력'!F10)</f>
        <v/>
      </c>
      <c r="AF7" s="211"/>
    </row>
    <row r="8" spans="1:32" ht="18.75" customHeight="1">
      <c r="B8" s="316" t="s">
        <v>35</v>
      </c>
      <c r="C8" s="317"/>
      <c r="D8" s="380" t="s">
        <v>36</v>
      </c>
      <c r="E8" s="381"/>
      <c r="F8" s="381"/>
      <c r="G8" s="382"/>
      <c r="H8" s="383" t="str">
        <f>IF('기본사항 등 입력'!F5="","",'기본사항 등 입력'!F5)</f>
        <v/>
      </c>
      <c r="I8" s="384"/>
      <c r="J8" s="384"/>
      <c r="K8" s="384"/>
      <c r="L8" s="384"/>
      <c r="M8" s="384"/>
      <c r="N8" s="384"/>
      <c r="O8" s="385"/>
      <c r="P8" s="380" t="s">
        <v>37</v>
      </c>
      <c r="Q8" s="381"/>
      <c r="R8" s="381"/>
      <c r="S8" s="381"/>
      <c r="T8" s="382"/>
      <c r="U8" s="386" t="str">
        <f>IF('기본사항 등 입력'!F6="","",'기본사항 등 입력'!F6)</f>
        <v/>
      </c>
      <c r="V8" s="387"/>
      <c r="W8" s="387"/>
      <c r="X8" s="387"/>
      <c r="Y8" s="387"/>
      <c r="Z8" s="387"/>
      <c r="AA8" s="388"/>
      <c r="AB8" s="6" t="s">
        <v>38</v>
      </c>
      <c r="AC8" s="7"/>
      <c r="AD8" s="8"/>
      <c r="AE8" s="549" t="str">
        <f>IF('기본사항 등 입력'!F7="","",'기본사항 등 입력'!F7)</f>
        <v/>
      </c>
      <c r="AF8" s="550"/>
    </row>
    <row r="9" spans="1:32" ht="18.75" customHeight="1">
      <c r="B9" s="551"/>
      <c r="C9" s="552"/>
      <c r="D9" s="328" t="s">
        <v>39</v>
      </c>
      <c r="E9" s="329"/>
      <c r="F9" s="329"/>
      <c r="G9" s="330"/>
      <c r="H9" s="344" t="str">
        <f>IF('기본사항 등 입력'!F8="","",'기본사항 등 입력'!F8)</f>
        <v/>
      </c>
      <c r="I9" s="345"/>
      <c r="J9" s="345"/>
      <c r="K9" s="345"/>
      <c r="L9" s="345"/>
      <c r="M9" s="345"/>
      <c r="N9" s="345"/>
      <c r="O9" s="346"/>
      <c r="P9" s="328" t="s">
        <v>40</v>
      </c>
      <c r="Q9" s="329"/>
      <c r="R9" s="329"/>
      <c r="S9" s="329"/>
      <c r="T9" s="330"/>
      <c r="U9" s="363" t="str">
        <f>IF('기본사항 등 입력'!F9="","",'기본사항 등 입력'!F9)</f>
        <v/>
      </c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</row>
    <row r="10" spans="1:32" ht="18.75" customHeight="1">
      <c r="B10" s="337" t="s">
        <v>41</v>
      </c>
      <c r="C10" s="338"/>
      <c r="D10" s="328" t="s">
        <v>42</v>
      </c>
      <c r="E10" s="329"/>
      <c r="F10" s="329"/>
      <c r="G10" s="330"/>
      <c r="H10" s="390" t="str">
        <f>IF('기본사항 등 입력'!F12="","",'기본사항 등 입력'!F12)</f>
        <v/>
      </c>
      <c r="I10" s="391"/>
      <c r="J10" s="391"/>
      <c r="K10" s="391"/>
      <c r="L10" s="391"/>
      <c r="M10" s="391"/>
      <c r="N10" s="391"/>
      <c r="O10" s="392"/>
      <c r="P10" s="328" t="s">
        <v>43</v>
      </c>
      <c r="Q10" s="329"/>
      <c r="R10" s="329"/>
      <c r="S10" s="329"/>
      <c r="T10" s="330"/>
      <c r="U10" s="513" t="str">
        <f>IF('기본사항 등 입력'!F13="","",'기본사항 등 입력'!F13)</f>
        <v/>
      </c>
      <c r="V10" s="514"/>
      <c r="W10" s="514"/>
      <c r="X10" s="514"/>
      <c r="Y10" s="514"/>
      <c r="Z10" s="514"/>
      <c r="AA10" s="514"/>
      <c r="AB10" s="514"/>
      <c r="AC10" s="514"/>
      <c r="AD10" s="514"/>
      <c r="AE10" s="514"/>
      <c r="AF10" s="514"/>
    </row>
    <row r="11" spans="1:32" ht="18.75" customHeight="1" thickBot="1">
      <c r="B11" s="339"/>
      <c r="C11" s="340"/>
      <c r="D11" s="365" t="s">
        <v>44</v>
      </c>
      <c r="E11" s="366"/>
      <c r="F11" s="366"/>
      <c r="G11" s="367"/>
      <c r="H11" s="393" t="str">
        <f>IF('기본사항 등 입력'!F15="","",'기본사항 등 입력'!F15)</f>
        <v/>
      </c>
      <c r="I11" s="394"/>
      <c r="J11" s="394"/>
      <c r="K11" s="394"/>
      <c r="L11" s="394"/>
      <c r="M11" s="394"/>
      <c r="N11" s="394"/>
      <c r="O11" s="394"/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4"/>
      <c r="AA11" s="395"/>
      <c r="AB11" s="365" t="s">
        <v>71</v>
      </c>
      <c r="AC11" s="366"/>
      <c r="AD11" s="367"/>
      <c r="AE11" s="396" t="str">
        <f>IF('기본사항 등 입력'!F14="","",'기본사항 등 입력'!F14)</f>
        <v/>
      </c>
      <c r="AF11" s="397"/>
    </row>
    <row r="12" spans="1:32" ht="18.75" customHeight="1">
      <c r="B12" s="339"/>
      <c r="C12" s="340"/>
      <c r="D12" s="398" t="s">
        <v>45</v>
      </c>
      <c r="E12" s="398"/>
      <c r="F12" s="398"/>
      <c r="G12" s="398"/>
      <c r="H12" s="398"/>
      <c r="I12" s="400"/>
      <c r="J12" s="400"/>
      <c r="K12" s="400"/>
      <c r="L12" s="400"/>
      <c r="M12" s="400"/>
      <c r="N12" s="400"/>
      <c r="O12" s="400"/>
      <c r="P12" s="400"/>
      <c r="Q12" s="400"/>
      <c r="R12" s="400"/>
      <c r="S12" s="400"/>
      <c r="T12" s="400"/>
      <c r="U12" s="400"/>
      <c r="V12" s="400"/>
      <c r="W12" s="400"/>
      <c r="X12" s="400"/>
      <c r="Y12" s="400"/>
      <c r="Z12" s="400"/>
      <c r="AA12" s="400"/>
      <c r="AB12" s="402" t="s">
        <v>133</v>
      </c>
      <c r="AC12" s="402"/>
      <c r="AD12" s="402"/>
      <c r="AE12" s="402"/>
      <c r="AF12" s="404"/>
    </row>
    <row r="13" spans="1:32" ht="18.75" customHeight="1" thickBot="1">
      <c r="B13" s="341"/>
      <c r="C13" s="342"/>
      <c r="D13" s="399"/>
      <c r="E13" s="399"/>
      <c r="F13" s="399"/>
      <c r="G13" s="399"/>
      <c r="H13" s="399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401"/>
      <c r="Z13" s="401"/>
      <c r="AA13" s="401"/>
      <c r="AB13" s="403"/>
      <c r="AC13" s="403"/>
      <c r="AD13" s="403"/>
      <c r="AE13" s="403"/>
      <c r="AF13" s="405"/>
    </row>
    <row r="14" spans="1:32" ht="18.75" customHeight="1">
      <c r="B14" s="407" t="s">
        <v>46</v>
      </c>
      <c r="C14" s="407"/>
      <c r="D14" s="407"/>
      <c r="E14" s="408"/>
      <c r="F14" s="409" t="e">
        <f>IF('기본사항 등 입력'!C18="","",IF('기본사항 등 입력'!C18="중간정산",YEAR(P24) &amp; "-01-01",YEAR(M24) &amp; "-01-01"))</f>
        <v>#VALUE!</v>
      </c>
      <c r="G14" s="410"/>
      <c r="H14" s="410"/>
      <c r="I14" s="410"/>
      <c r="J14" s="411" t="s">
        <v>47</v>
      </c>
      <c r="K14" s="412"/>
      <c r="L14" s="353" t="s">
        <v>48</v>
      </c>
      <c r="M14" s="354"/>
      <c r="N14" s="354"/>
      <c r="O14" s="354"/>
      <c r="P14" s="354"/>
      <c r="Q14" s="354"/>
      <c r="R14" s="354"/>
      <c r="S14" s="354"/>
      <c r="T14" s="354"/>
      <c r="U14" s="355"/>
      <c r="V14" s="359" t="str">
        <f>IF('기본사항 등 입력'!C18="정년퇴직","[●]","[   ]") &amp; "정년퇴직 " &amp; IF('기본사항 등 입력'!C18="정리해고","[●]","[   ]") &amp; "정리해고 " &amp; IF('기본사항 등 입력'!C18="자발적 퇴직","[●]","[   ]") &amp; "자발적 퇴직"</f>
        <v>[   ]정년퇴직 [   ]정리해고 [●]자발적 퇴직</v>
      </c>
      <c r="W14" s="359"/>
      <c r="X14" s="359"/>
      <c r="Y14" s="359"/>
      <c r="Z14" s="359"/>
      <c r="AA14" s="359"/>
      <c r="AB14" s="359"/>
      <c r="AC14" s="359"/>
      <c r="AD14" s="359"/>
      <c r="AE14" s="359"/>
      <c r="AF14" s="359"/>
    </row>
    <row r="15" spans="1:32" ht="18.75" customHeight="1" thickBot="1">
      <c r="B15" s="341"/>
      <c r="C15" s="341"/>
      <c r="D15" s="341"/>
      <c r="E15" s="342"/>
      <c r="F15" s="360" t="str">
        <f>IF('기본사항 등 입력'!C18="","",IF('기본사항 등 입력'!C18="중간정산",P24,M24))</f>
        <v/>
      </c>
      <c r="G15" s="360"/>
      <c r="H15" s="360"/>
      <c r="I15" s="360"/>
      <c r="J15" s="361" t="s">
        <v>49</v>
      </c>
      <c r="K15" s="362"/>
      <c r="L15" s="356"/>
      <c r="M15" s="357"/>
      <c r="N15" s="357"/>
      <c r="O15" s="357"/>
      <c r="P15" s="357"/>
      <c r="Q15" s="357"/>
      <c r="R15" s="357"/>
      <c r="S15" s="357"/>
      <c r="T15" s="357"/>
      <c r="U15" s="358"/>
      <c r="V15" s="361" t="str">
        <f>IF('기본사항 등 입력'!C18="임원퇴직","[●]","[   ]") &amp; "임원퇴직 " &amp; IF('기본사항 등 입력'!C18="중간정산","[●]","[   ]") &amp; "중간정산 " &amp; IF('기본사항 등 입력'!C18="기타","[●]","[   ]") &amp; "기 타"</f>
        <v>[   ]임원퇴직 [   ]중간정산 [   ]기 타</v>
      </c>
      <c r="W15" s="361"/>
      <c r="X15" s="361"/>
      <c r="Y15" s="361"/>
      <c r="Z15" s="361"/>
      <c r="AA15" s="361"/>
      <c r="AB15" s="361"/>
      <c r="AC15" s="361"/>
      <c r="AD15" s="361"/>
      <c r="AE15" s="361"/>
      <c r="AF15" s="361"/>
    </row>
    <row r="16" spans="1:32" ht="18.75" customHeight="1">
      <c r="B16" s="316" t="s">
        <v>50</v>
      </c>
      <c r="C16" s="317"/>
      <c r="D16" s="322" t="s">
        <v>51</v>
      </c>
      <c r="E16" s="323"/>
      <c r="F16" s="323"/>
      <c r="G16" s="323"/>
      <c r="H16" s="323"/>
      <c r="I16" s="324"/>
      <c r="J16" s="325" t="s">
        <v>52</v>
      </c>
      <c r="K16" s="326"/>
      <c r="L16" s="326"/>
      <c r="M16" s="326"/>
      <c r="N16" s="326"/>
      <c r="O16" s="326"/>
      <c r="P16" s="326"/>
      <c r="Q16" s="326"/>
      <c r="R16" s="327"/>
      <c r="S16" s="325" t="s">
        <v>135</v>
      </c>
      <c r="T16" s="326"/>
      <c r="U16" s="326"/>
      <c r="V16" s="326"/>
      <c r="W16" s="326"/>
      <c r="X16" s="326"/>
      <c r="Y16" s="326"/>
      <c r="Z16" s="326"/>
      <c r="AA16" s="327"/>
      <c r="AB16" s="325" t="s">
        <v>136</v>
      </c>
      <c r="AC16" s="326"/>
      <c r="AD16" s="326"/>
      <c r="AE16" s="326"/>
      <c r="AF16" s="326"/>
    </row>
    <row r="17" spans="1:36" ht="18.75" customHeight="1">
      <c r="B17" s="318"/>
      <c r="C17" s="319"/>
      <c r="D17" s="328" t="s">
        <v>53</v>
      </c>
      <c r="E17" s="329"/>
      <c r="F17" s="329"/>
      <c r="G17" s="329"/>
      <c r="H17" s="329"/>
      <c r="I17" s="330"/>
      <c r="J17" s="331" t="str">
        <f>IF('기본사항 등 입력'!H6="","",'기본사항 등 입력'!H6)</f>
        <v/>
      </c>
      <c r="K17" s="332"/>
      <c r="L17" s="332"/>
      <c r="M17" s="332"/>
      <c r="N17" s="332"/>
      <c r="O17" s="332"/>
      <c r="P17" s="332"/>
      <c r="Q17" s="332"/>
      <c r="R17" s="333"/>
      <c r="S17" s="331" t="str">
        <f>IF('기본사항 등 입력'!F6="","",'기본사항 등 입력'!F6)</f>
        <v/>
      </c>
      <c r="T17" s="332"/>
      <c r="U17" s="332"/>
      <c r="V17" s="332"/>
      <c r="W17" s="332"/>
      <c r="X17" s="332"/>
      <c r="Y17" s="332"/>
      <c r="Z17" s="332"/>
      <c r="AA17" s="333"/>
      <c r="AB17" s="509"/>
      <c r="AC17" s="510"/>
      <c r="AD17" s="510"/>
      <c r="AE17" s="510"/>
      <c r="AF17" s="510"/>
    </row>
    <row r="18" spans="1:36" ht="18.75" customHeight="1">
      <c r="B18" s="318"/>
      <c r="C18" s="319"/>
      <c r="D18" s="328" t="s">
        <v>54</v>
      </c>
      <c r="E18" s="329"/>
      <c r="F18" s="329"/>
      <c r="G18" s="329"/>
      <c r="H18" s="329"/>
      <c r="I18" s="330"/>
      <c r="J18" s="371" t="str">
        <f>IF('기본사항 등 입력'!H5="","",'기본사항 등 입력'!H5)</f>
        <v/>
      </c>
      <c r="K18" s="372"/>
      <c r="L18" s="372"/>
      <c r="M18" s="372"/>
      <c r="N18" s="372"/>
      <c r="O18" s="372"/>
      <c r="P18" s="372"/>
      <c r="Q18" s="372"/>
      <c r="R18" s="373"/>
      <c r="S18" s="377" t="str">
        <f>IF('기본사항 등 입력'!F5="","",'기본사항 등 입력'!F5)</f>
        <v/>
      </c>
      <c r="T18" s="378"/>
      <c r="U18" s="378"/>
      <c r="V18" s="378"/>
      <c r="W18" s="378"/>
      <c r="X18" s="378"/>
      <c r="Y18" s="378"/>
      <c r="Z18" s="378"/>
      <c r="AA18" s="379"/>
      <c r="AB18" s="509"/>
      <c r="AC18" s="510"/>
      <c r="AD18" s="510"/>
      <c r="AE18" s="510"/>
      <c r="AF18" s="510"/>
    </row>
    <row r="19" spans="1:36" ht="18.75" customHeight="1">
      <c r="B19" s="318"/>
      <c r="C19" s="319"/>
      <c r="D19" s="328" t="s">
        <v>55</v>
      </c>
      <c r="E19" s="329"/>
      <c r="F19" s="329"/>
      <c r="G19" s="329"/>
      <c r="H19" s="329"/>
      <c r="I19" s="330"/>
      <c r="J19" s="334">
        <f>'기본사항 등 입력'!C27</f>
        <v>0</v>
      </c>
      <c r="K19" s="335"/>
      <c r="L19" s="335"/>
      <c r="M19" s="335"/>
      <c r="N19" s="335"/>
      <c r="O19" s="335"/>
      <c r="P19" s="335"/>
      <c r="Q19" s="335"/>
      <c r="R19" s="336"/>
      <c r="S19" s="374">
        <f>'기본사항 등 입력'!C26</f>
        <v>0</v>
      </c>
      <c r="T19" s="375"/>
      <c r="U19" s="375"/>
      <c r="V19" s="375"/>
      <c r="W19" s="375"/>
      <c r="X19" s="375"/>
      <c r="Y19" s="375"/>
      <c r="Z19" s="375"/>
      <c r="AA19" s="376"/>
      <c r="AB19" s="334">
        <f>J19+S19</f>
        <v>0</v>
      </c>
      <c r="AC19" s="335"/>
      <c r="AD19" s="335"/>
      <c r="AE19" s="335"/>
      <c r="AF19" s="335"/>
    </row>
    <row r="20" spans="1:36" ht="18.75" customHeight="1">
      <c r="B20" s="318"/>
      <c r="C20" s="319"/>
      <c r="D20" s="328" t="s">
        <v>56</v>
      </c>
      <c r="E20" s="329"/>
      <c r="F20" s="329"/>
      <c r="G20" s="329"/>
      <c r="H20" s="329"/>
      <c r="I20" s="330"/>
      <c r="J20" s="334">
        <f>'기본사항 등 입력'!D27</f>
        <v>0</v>
      </c>
      <c r="K20" s="335"/>
      <c r="L20" s="335"/>
      <c r="M20" s="335"/>
      <c r="N20" s="335"/>
      <c r="O20" s="335"/>
      <c r="P20" s="335"/>
      <c r="Q20" s="335"/>
      <c r="R20" s="336"/>
      <c r="S20" s="334">
        <f>'기본사항 등 입력'!D26</f>
        <v>0</v>
      </c>
      <c r="T20" s="335"/>
      <c r="U20" s="335"/>
      <c r="V20" s="335"/>
      <c r="W20" s="335"/>
      <c r="X20" s="335"/>
      <c r="Y20" s="335"/>
      <c r="Z20" s="335"/>
      <c r="AA20" s="336"/>
      <c r="AB20" s="334">
        <f>J20+S20</f>
        <v>0</v>
      </c>
      <c r="AC20" s="335"/>
      <c r="AD20" s="335"/>
      <c r="AE20" s="335"/>
      <c r="AF20" s="335"/>
    </row>
    <row r="21" spans="1:36" ht="18.75" customHeight="1" thickBot="1">
      <c r="B21" s="320"/>
      <c r="C21" s="321"/>
      <c r="D21" s="365" t="s">
        <v>57</v>
      </c>
      <c r="E21" s="366"/>
      <c r="F21" s="366"/>
      <c r="G21" s="366"/>
      <c r="H21" s="366"/>
      <c r="I21" s="367"/>
      <c r="J21" s="368">
        <f>J19-J20</f>
        <v>0</v>
      </c>
      <c r="K21" s="369"/>
      <c r="L21" s="369"/>
      <c r="M21" s="369"/>
      <c r="N21" s="369"/>
      <c r="O21" s="369"/>
      <c r="P21" s="369"/>
      <c r="Q21" s="369"/>
      <c r="R21" s="370"/>
      <c r="S21" s="368">
        <f>S19-S20</f>
        <v>0</v>
      </c>
      <c r="T21" s="369"/>
      <c r="U21" s="369"/>
      <c r="V21" s="369"/>
      <c r="W21" s="369"/>
      <c r="X21" s="369"/>
      <c r="Y21" s="369"/>
      <c r="Z21" s="369"/>
      <c r="AA21" s="370"/>
      <c r="AB21" s="368">
        <f>J21+S21</f>
        <v>0</v>
      </c>
      <c r="AC21" s="369"/>
      <c r="AD21" s="369"/>
      <c r="AE21" s="369"/>
      <c r="AF21" s="369"/>
    </row>
    <row r="22" spans="1:36" ht="18.75" customHeight="1">
      <c r="B22" s="316" t="s">
        <v>58</v>
      </c>
      <c r="C22" s="347"/>
      <c r="D22" s="389" t="s">
        <v>59</v>
      </c>
      <c r="E22" s="389"/>
      <c r="F22" s="389"/>
      <c r="G22" s="406" t="s">
        <v>60</v>
      </c>
      <c r="H22" s="406"/>
      <c r="I22" s="406"/>
      <c r="J22" s="350" t="s">
        <v>61</v>
      </c>
      <c r="K22" s="350"/>
      <c r="L22" s="350"/>
      <c r="M22" s="350" t="s">
        <v>62</v>
      </c>
      <c r="N22" s="350"/>
      <c r="O22" s="350"/>
      <c r="P22" s="350" t="s">
        <v>63</v>
      </c>
      <c r="Q22" s="350"/>
      <c r="R22" s="350"/>
      <c r="S22" s="350"/>
      <c r="T22" s="350" t="s">
        <v>81</v>
      </c>
      <c r="U22" s="350"/>
      <c r="V22" s="350"/>
      <c r="W22" s="350" t="s">
        <v>82</v>
      </c>
      <c r="X22" s="350"/>
      <c r="Y22" s="350"/>
      <c r="Z22" s="350" t="s">
        <v>80</v>
      </c>
      <c r="AA22" s="350"/>
      <c r="AB22" s="350"/>
      <c r="AC22" s="350" t="s">
        <v>79</v>
      </c>
      <c r="AD22" s="350"/>
      <c r="AE22" s="350" t="s">
        <v>68</v>
      </c>
      <c r="AF22" s="511"/>
    </row>
    <row r="23" spans="1:36" ht="18.75" customHeight="1">
      <c r="B23" s="318"/>
      <c r="C23" s="348"/>
      <c r="D23" s="314" t="s">
        <v>31</v>
      </c>
      <c r="E23" s="314"/>
      <c r="F23" s="314"/>
      <c r="G23" s="315" t="str">
        <f>IF('기본사항 등 입력'!C23="","",'기본사항 등 입력'!C23)</f>
        <v/>
      </c>
      <c r="H23" s="315"/>
      <c r="I23" s="315"/>
      <c r="J23" s="315" t="str">
        <f>IF('기본사항 등 입력'!D23="","",'기본사항 등 입력'!D23)</f>
        <v/>
      </c>
      <c r="K23" s="315"/>
      <c r="L23" s="315"/>
      <c r="M23" s="315" t="str">
        <f>IF('기본사항 등 입력'!E23="","",'기본사항 등 입력'!E23)</f>
        <v/>
      </c>
      <c r="N23" s="315"/>
      <c r="O23" s="315"/>
      <c r="P23" s="315" t="str">
        <f>IF('기본사항 등 입력'!F23="","",'기본사항 등 입력'!F23)</f>
        <v/>
      </c>
      <c r="Q23" s="315"/>
      <c r="R23" s="315"/>
      <c r="S23" s="315"/>
      <c r="T23" s="352">
        <f>IF(J23="",0,DATEDIF(J23,M23,"M")+1)</f>
        <v>0</v>
      </c>
      <c r="U23" s="352"/>
      <c r="V23" s="352"/>
      <c r="W23" s="349">
        <f>'기본사항 등 입력'!G23</f>
        <v>0</v>
      </c>
      <c r="X23" s="349"/>
      <c r="Y23" s="349"/>
      <c r="Z23" s="349">
        <f>'기본사항 등 입력'!H23</f>
        <v>0</v>
      </c>
      <c r="AA23" s="349"/>
      <c r="AB23" s="349"/>
      <c r="AC23" s="504"/>
      <c r="AD23" s="504"/>
      <c r="AE23" s="505">
        <f>IF(T23="",0,IF(((T23-W23+Z23)/12)&lt;=INT((T23-W23+Z23)/12),INT((T23-W23+Z23)/12),INT((T23-W23+Z23)/12)+1))</f>
        <v>0</v>
      </c>
      <c r="AF23" s="512"/>
    </row>
    <row r="24" spans="1:36" ht="18.75" customHeight="1">
      <c r="B24" s="318"/>
      <c r="C24" s="348"/>
      <c r="D24" s="314" t="s">
        <v>137</v>
      </c>
      <c r="E24" s="314"/>
      <c r="F24" s="314"/>
      <c r="G24" s="315" t="str">
        <f>IF('기본사항 등 입력'!C22="","",'기본사항 등 입력'!C22)</f>
        <v/>
      </c>
      <c r="H24" s="315"/>
      <c r="I24" s="315"/>
      <c r="J24" s="315" t="str">
        <f>IF('기본사항 등 입력'!D22="","",'기본사항 등 입력'!D22)</f>
        <v/>
      </c>
      <c r="K24" s="315"/>
      <c r="L24" s="315"/>
      <c r="M24" s="315" t="str">
        <f>IF('기본사항 등 입력'!E22="","",'기본사항 등 입력'!E22)</f>
        <v/>
      </c>
      <c r="N24" s="315"/>
      <c r="O24" s="315"/>
      <c r="P24" s="315" t="str">
        <f>IF('기본사항 등 입력'!F22="","",'기본사항 등 입력'!F22)</f>
        <v/>
      </c>
      <c r="Q24" s="315"/>
      <c r="R24" s="315"/>
      <c r="S24" s="315"/>
      <c r="T24" s="352">
        <f>IF(J24="",0,DATEDIF(J24,M24,"M")+1)</f>
        <v>0</v>
      </c>
      <c r="U24" s="352"/>
      <c r="V24" s="352"/>
      <c r="W24" s="349">
        <f>'기본사항 등 입력'!G22</f>
        <v>0</v>
      </c>
      <c r="X24" s="349"/>
      <c r="Y24" s="349"/>
      <c r="Z24" s="349">
        <f>'기본사항 등 입력'!H22</f>
        <v>0</v>
      </c>
      <c r="AA24" s="349"/>
      <c r="AB24" s="349"/>
      <c r="AC24" s="504"/>
      <c r="AD24" s="504"/>
      <c r="AE24" s="505">
        <f>IF(T24="",0,IF(((T24-W24+Z24)/12)&lt;=INT((T24-W24+Z24)/12),INT((T24-W24+Z24)/12),INT((T24-W24+Z24)/12)+1))</f>
        <v>0</v>
      </c>
      <c r="AF24" s="512"/>
    </row>
    <row r="25" spans="1:36" ht="18.75" customHeight="1" thickBot="1">
      <c r="B25" s="318"/>
      <c r="C25" s="348"/>
      <c r="D25" s="314" t="s">
        <v>138</v>
      </c>
      <c r="E25" s="314"/>
      <c r="F25" s="314"/>
      <c r="G25" s="315"/>
      <c r="H25" s="315"/>
      <c r="I25" s="315"/>
      <c r="J25" s="315" t="str">
        <f>IF('기본사항 등 입력'!D22="","",IF('기본사항 등 입력'!D23="",'기본사항 등 입력'!D22,MIN('기본사항 등 입력'!D23,'기본사항 등 입력'!D22)))</f>
        <v/>
      </c>
      <c r="K25" s="315"/>
      <c r="L25" s="315"/>
      <c r="M25" s="315" t="str">
        <f>IF('기본사항 등 입력'!E22="","",IF('기본사항 등 입력'!E23="",'기본사항 등 입력'!E22,MAX('기본사항 등 입력'!E23,'기본사항 등 입력'!E22)))</f>
        <v/>
      </c>
      <c r="N25" s="315"/>
      <c r="O25" s="315"/>
      <c r="P25" s="351"/>
      <c r="Q25" s="351"/>
      <c r="R25" s="351"/>
      <c r="S25" s="351"/>
      <c r="T25" s="352">
        <f>IF(J25="",0,DATEDIF(J25,M25,"M")+1)</f>
        <v>0</v>
      </c>
      <c r="U25" s="352"/>
      <c r="V25" s="352"/>
      <c r="W25" s="349">
        <f>W24+W23</f>
        <v>0</v>
      </c>
      <c r="X25" s="349"/>
      <c r="Y25" s="349"/>
      <c r="Z25" s="506">
        <f>Z23+Z24</f>
        <v>0</v>
      </c>
      <c r="AA25" s="507"/>
      <c r="AB25" s="508"/>
      <c r="AC25" s="505">
        <f>IF(M23="",0,IF(M23-MAX(J24,J23)&lt;1,0,DATEDIF(MAX(J24,J23),MIN(M23,M24),"M")+1))</f>
        <v>0</v>
      </c>
      <c r="AD25" s="505"/>
      <c r="AE25" s="505">
        <f>IF('기본사항 등 입력'!D22="",0,IF('기본사항 등 입력'!D23="",IF(T25="",0,IF(((T25-W25+Z25)/12)&lt;=INT((T25-W25+Z25)/12),INT((T25-W25+Z25)/12),INT((T25-W25+Z25)/12)+1)),IF(J24-M23&lt;=1,IF(T25="",0,IF(((T25-W25+Z25)/12)&lt;=INT((T25-W25+Z25)/12),INT((T25-W25+Z25)/12),INT((T25-W25+Z25)/12)+1)),"#VALUE!")))</f>
        <v>0</v>
      </c>
      <c r="AF25" s="512"/>
    </row>
    <row r="26" spans="1:36" ht="18.75" customHeight="1" thickBot="1">
      <c r="A26" s="4"/>
      <c r="B26" s="447" t="s">
        <v>162</v>
      </c>
      <c r="C26" s="448"/>
      <c r="D26" s="435" t="s">
        <v>116</v>
      </c>
      <c r="E26" s="436"/>
      <c r="F26" s="436"/>
      <c r="G26" s="436"/>
      <c r="H26" s="436"/>
      <c r="I26" s="436"/>
      <c r="J26" s="436"/>
      <c r="K26" s="436"/>
      <c r="L26" s="436"/>
      <c r="M26" s="436"/>
      <c r="N26" s="436"/>
      <c r="O26" s="436"/>
      <c r="P26" s="436"/>
      <c r="Q26" s="436"/>
      <c r="R26" s="437"/>
      <c r="S26" s="442" t="s">
        <v>117</v>
      </c>
      <c r="T26" s="442"/>
      <c r="U26" s="442"/>
      <c r="V26" s="442"/>
      <c r="W26" s="442"/>
      <c r="X26" s="442"/>
      <c r="Y26" s="442"/>
      <c r="Z26" s="442"/>
      <c r="AA26" s="442"/>
      <c r="AB26" s="442"/>
      <c r="AC26" s="442"/>
      <c r="AD26" s="442"/>
      <c r="AE26" s="442"/>
      <c r="AF26" s="435"/>
    </row>
    <row r="27" spans="1:36" ht="18.75" customHeight="1">
      <c r="A27" s="4"/>
      <c r="B27" s="449"/>
      <c r="C27" s="450"/>
      <c r="D27" s="438" t="s">
        <v>118</v>
      </c>
      <c r="E27" s="411"/>
      <c r="F27" s="411"/>
      <c r="G27" s="411"/>
      <c r="H27" s="411"/>
      <c r="I27" s="411"/>
      <c r="J27" s="411"/>
      <c r="K27" s="411"/>
      <c r="L27" s="411"/>
      <c r="M27" s="411"/>
      <c r="N27" s="411"/>
      <c r="O27" s="411"/>
      <c r="P27" s="411"/>
      <c r="Q27" s="411"/>
      <c r="R27" s="412"/>
      <c r="S27" s="443">
        <f>AB21</f>
        <v>0</v>
      </c>
      <c r="T27" s="443"/>
      <c r="U27" s="443"/>
      <c r="V27" s="443"/>
      <c r="W27" s="443"/>
      <c r="X27" s="443"/>
      <c r="Y27" s="443"/>
      <c r="Z27" s="443"/>
      <c r="AA27" s="443"/>
      <c r="AB27" s="443"/>
      <c r="AC27" s="443"/>
      <c r="AD27" s="443"/>
      <c r="AE27" s="443"/>
      <c r="AF27" s="444"/>
    </row>
    <row r="28" spans="1:36" ht="18.75" customHeight="1">
      <c r="A28" s="4"/>
      <c r="B28" s="449"/>
      <c r="C28" s="450"/>
      <c r="D28" s="439" t="s">
        <v>119</v>
      </c>
      <c r="E28" s="440"/>
      <c r="F28" s="440"/>
      <c r="G28" s="440"/>
      <c r="H28" s="440"/>
      <c r="I28" s="440"/>
      <c r="J28" s="440"/>
      <c r="K28" s="440"/>
      <c r="L28" s="440"/>
      <c r="M28" s="440"/>
      <c r="N28" s="440"/>
      <c r="O28" s="440"/>
      <c r="P28" s="440"/>
      <c r="Q28" s="440"/>
      <c r="R28" s="441"/>
      <c r="S28" s="433">
        <f>IF(AE25="",0,IF(IF(AE25&lt;=5,AE25*1000000,IF(AE25&lt;=10,(AE25-5)*2000000+5000000,IF(AE25&lt;=20,(AE25-10)*2500000+15000000,IF(AE25&gt;20,(AE25-20)*3000000+40000000))))&gt;(S27),S27,IF(AE25&lt;=5,AE25*1000000,IF(AE25&lt;=10,(AE25-5)*2000000+5000000,IF(AE25&lt;=20,(AE25-10)*2500000+15000000,IF(AE25&gt;20,(AE25-20)*3000000+40000000))))))</f>
        <v>0</v>
      </c>
      <c r="T28" s="433"/>
      <c r="U28" s="433"/>
      <c r="V28" s="433"/>
      <c r="W28" s="433"/>
      <c r="X28" s="433"/>
      <c r="Y28" s="433"/>
      <c r="Z28" s="433"/>
      <c r="AA28" s="433"/>
      <c r="AB28" s="433"/>
      <c r="AC28" s="433"/>
      <c r="AD28" s="433"/>
      <c r="AE28" s="433"/>
      <c r="AF28" s="434"/>
    </row>
    <row r="29" spans="1:36" ht="18.75" customHeight="1">
      <c r="A29" s="4"/>
      <c r="B29" s="449"/>
      <c r="C29" s="450"/>
      <c r="D29" s="439" t="s">
        <v>120</v>
      </c>
      <c r="E29" s="440"/>
      <c r="F29" s="440"/>
      <c r="G29" s="440"/>
      <c r="H29" s="440"/>
      <c r="I29" s="440"/>
      <c r="J29" s="440"/>
      <c r="K29" s="440"/>
      <c r="L29" s="440"/>
      <c r="M29" s="440"/>
      <c r="N29" s="440"/>
      <c r="O29" s="440"/>
      <c r="P29" s="440"/>
      <c r="Q29" s="440"/>
      <c r="R29" s="441"/>
      <c r="S29" s="433">
        <f>IF(AE25=0,0,ROUNDDOWN(((S27-S28)*12/AE25),0))</f>
        <v>0</v>
      </c>
      <c r="T29" s="433"/>
      <c r="U29" s="433"/>
      <c r="V29" s="433"/>
      <c r="W29" s="433"/>
      <c r="X29" s="433"/>
      <c r="Y29" s="433"/>
      <c r="Z29" s="433"/>
      <c r="AA29" s="433"/>
      <c r="AB29" s="433"/>
      <c r="AC29" s="433"/>
      <c r="AD29" s="433"/>
      <c r="AE29" s="433"/>
      <c r="AF29" s="434"/>
    </row>
    <row r="30" spans="1:36" ht="18.75" customHeight="1">
      <c r="A30" s="4"/>
      <c r="B30" s="449"/>
      <c r="C30" s="450"/>
      <c r="D30" s="439" t="s">
        <v>121</v>
      </c>
      <c r="E30" s="440"/>
      <c r="F30" s="440"/>
      <c r="G30" s="440"/>
      <c r="H30" s="440"/>
      <c r="I30" s="440"/>
      <c r="J30" s="440"/>
      <c r="K30" s="440"/>
      <c r="L30" s="440"/>
      <c r="M30" s="440"/>
      <c r="N30" s="440"/>
      <c r="O30" s="440"/>
      <c r="P30" s="440"/>
      <c r="Q30" s="440"/>
      <c r="R30" s="441"/>
      <c r="S30" s="515">
        <f>ROUNDDOWN(IF(S29&lt;=8000000,S29,IF(S29&lt;=70000000,(S29-8000000)*0.6+8000000,IF(S29&lt;=100000000,(S29-70000000)*0.55+45200000,IF(S29&lt;=300000000,(S29-100000000)*0.45+61700000,IF(S29&gt;300000000,(S29-300000000)*0.35+151700000))))),0)</f>
        <v>0</v>
      </c>
      <c r="T30" s="515"/>
      <c r="U30" s="515"/>
      <c r="V30" s="515"/>
      <c r="W30" s="515"/>
      <c r="X30" s="515"/>
      <c r="Y30" s="515"/>
      <c r="Z30" s="515"/>
      <c r="AA30" s="515"/>
      <c r="AB30" s="515"/>
      <c r="AC30" s="515"/>
      <c r="AD30" s="515"/>
      <c r="AE30" s="515"/>
      <c r="AF30" s="516"/>
    </row>
    <row r="31" spans="1:36" ht="18.75" customHeight="1" thickBot="1">
      <c r="A31" s="4"/>
      <c r="B31" s="451"/>
      <c r="C31" s="452"/>
      <c r="D31" s="430" t="s">
        <v>122</v>
      </c>
      <c r="E31" s="431"/>
      <c r="F31" s="431"/>
      <c r="G31" s="431"/>
      <c r="H31" s="431"/>
      <c r="I31" s="431"/>
      <c r="J31" s="431"/>
      <c r="K31" s="431"/>
      <c r="L31" s="431"/>
      <c r="M31" s="431"/>
      <c r="N31" s="431"/>
      <c r="O31" s="431"/>
      <c r="P31" s="431"/>
      <c r="Q31" s="431"/>
      <c r="R31" s="432"/>
      <c r="S31" s="519">
        <f>S29-S30</f>
        <v>0</v>
      </c>
      <c r="T31" s="519"/>
      <c r="U31" s="519"/>
      <c r="V31" s="519"/>
      <c r="W31" s="519"/>
      <c r="X31" s="519"/>
      <c r="Y31" s="519"/>
      <c r="Z31" s="519"/>
      <c r="AA31" s="519"/>
      <c r="AB31" s="519"/>
      <c r="AC31" s="519"/>
      <c r="AD31" s="519"/>
      <c r="AE31" s="519"/>
      <c r="AF31" s="520"/>
      <c r="AJ31" s="217"/>
    </row>
    <row r="32" spans="1:36" ht="18.75" customHeight="1" thickBot="1">
      <c r="A32" s="4"/>
      <c r="B32" s="447" t="s">
        <v>178</v>
      </c>
      <c r="C32" s="448"/>
      <c r="D32" s="435" t="s">
        <v>116</v>
      </c>
      <c r="E32" s="436"/>
      <c r="F32" s="436"/>
      <c r="G32" s="436"/>
      <c r="H32" s="436"/>
      <c r="I32" s="436"/>
      <c r="J32" s="436"/>
      <c r="K32" s="436"/>
      <c r="L32" s="436"/>
      <c r="M32" s="436"/>
      <c r="N32" s="436"/>
      <c r="O32" s="436"/>
      <c r="P32" s="436"/>
      <c r="Q32" s="436"/>
      <c r="R32" s="437"/>
      <c r="S32" s="428" t="s">
        <v>117</v>
      </c>
      <c r="T32" s="429"/>
      <c r="U32" s="429"/>
      <c r="V32" s="429"/>
      <c r="W32" s="429"/>
      <c r="X32" s="429"/>
      <c r="Y32" s="429"/>
      <c r="Z32" s="429"/>
      <c r="AA32" s="429"/>
      <c r="AB32" s="429"/>
      <c r="AC32" s="429"/>
      <c r="AD32" s="429"/>
      <c r="AE32" s="429"/>
      <c r="AF32" s="429"/>
    </row>
    <row r="33" spans="1:32" ht="18.75" customHeight="1">
      <c r="A33" s="4"/>
      <c r="B33" s="449"/>
      <c r="C33" s="450"/>
      <c r="D33" s="531" t="s">
        <v>155</v>
      </c>
      <c r="E33" s="532"/>
      <c r="F33" s="532"/>
      <c r="G33" s="532"/>
      <c r="H33" s="532"/>
      <c r="I33" s="532"/>
      <c r="J33" s="532"/>
      <c r="K33" s="532"/>
      <c r="L33" s="532"/>
      <c r="M33" s="532"/>
      <c r="N33" s="532"/>
      <c r="O33" s="532"/>
      <c r="P33" s="532"/>
      <c r="Q33" s="532"/>
      <c r="R33" s="533"/>
      <c r="S33" s="443">
        <f>ROUNDDOWN(IF(S31&lt;=14000000,S31*0.06,IF(S31&lt;=50000000,S31*0.15-1260000,IF(S31&lt;=88000000,S31*0.24-5760000,IF(S31&lt;=150000000,S31*0.35-15440000,IF(S31&lt;=300000000,S31*0.38-19940000,IF(S31&lt;=500000000,S31*0.4-25940000,IF(S31&lt;=1000000000,S31*0.42-35940000,IF(S31&gt;1000000000,S31*0.45-65940000)))))))),0)</f>
        <v>0</v>
      </c>
      <c r="T33" s="443"/>
      <c r="U33" s="443"/>
      <c r="V33" s="443"/>
      <c r="W33" s="443"/>
      <c r="X33" s="443"/>
      <c r="Y33" s="443"/>
      <c r="Z33" s="443"/>
      <c r="AA33" s="443"/>
      <c r="AB33" s="443"/>
      <c r="AC33" s="443"/>
      <c r="AD33" s="443"/>
      <c r="AE33" s="443"/>
      <c r="AF33" s="444"/>
    </row>
    <row r="34" spans="1:32" ht="18.75" customHeight="1">
      <c r="A34" s="4"/>
      <c r="B34" s="449"/>
      <c r="C34" s="450"/>
      <c r="D34" s="439" t="s">
        <v>177</v>
      </c>
      <c r="E34" s="440"/>
      <c r="F34" s="440"/>
      <c r="G34" s="440"/>
      <c r="H34" s="440"/>
      <c r="I34" s="440"/>
      <c r="J34" s="440"/>
      <c r="K34" s="440"/>
      <c r="L34" s="440"/>
      <c r="M34" s="440"/>
      <c r="N34" s="440"/>
      <c r="O34" s="440"/>
      <c r="P34" s="440"/>
      <c r="Q34" s="440"/>
      <c r="R34" s="441"/>
      <c r="S34" s="515">
        <f>ROUNDDOWN(S33/12*AE25,0)</f>
        <v>0</v>
      </c>
      <c r="T34" s="515"/>
      <c r="U34" s="515"/>
      <c r="V34" s="515"/>
      <c r="W34" s="515"/>
      <c r="X34" s="515"/>
      <c r="Y34" s="515"/>
      <c r="Z34" s="515"/>
      <c r="AA34" s="515"/>
      <c r="AB34" s="515"/>
      <c r="AC34" s="515"/>
      <c r="AD34" s="515"/>
      <c r="AE34" s="515"/>
      <c r="AF34" s="516"/>
    </row>
    <row r="35" spans="1:32" ht="18.75" customHeight="1">
      <c r="A35" s="4"/>
      <c r="B35" s="449"/>
      <c r="C35" s="450"/>
      <c r="D35" s="439" t="s">
        <v>182</v>
      </c>
      <c r="E35" s="440"/>
      <c r="F35" s="440"/>
      <c r="G35" s="440"/>
      <c r="H35" s="440"/>
      <c r="I35" s="440"/>
      <c r="J35" s="440"/>
      <c r="K35" s="440"/>
      <c r="L35" s="440"/>
      <c r="M35" s="440"/>
      <c r="N35" s="440"/>
      <c r="O35" s="440"/>
      <c r="P35" s="440"/>
      <c r="Q35" s="440"/>
      <c r="R35" s="441"/>
      <c r="S35" s="515">
        <f>'기본사항 등 입력'!F26</f>
        <v>0</v>
      </c>
      <c r="T35" s="515"/>
      <c r="U35" s="515"/>
      <c r="V35" s="515"/>
      <c r="W35" s="515"/>
      <c r="X35" s="515"/>
      <c r="Y35" s="515"/>
      <c r="Z35" s="515"/>
      <c r="AA35" s="515"/>
      <c r="AB35" s="515"/>
      <c r="AC35" s="515"/>
      <c r="AD35" s="515"/>
      <c r="AE35" s="515"/>
      <c r="AF35" s="516"/>
    </row>
    <row r="36" spans="1:32" ht="18.75" customHeight="1">
      <c r="A36" s="4"/>
      <c r="B36" s="449"/>
      <c r="C36" s="450"/>
      <c r="D36" s="439" t="s">
        <v>183</v>
      </c>
      <c r="E36" s="440"/>
      <c r="F36" s="440"/>
      <c r="G36" s="440"/>
      <c r="H36" s="440"/>
      <c r="I36" s="440"/>
      <c r="J36" s="440"/>
      <c r="K36" s="440"/>
      <c r="L36" s="440"/>
      <c r="M36" s="440"/>
      <c r="N36" s="440"/>
      <c r="O36" s="440"/>
      <c r="P36" s="440"/>
      <c r="Q36" s="440"/>
      <c r="R36" s="441"/>
      <c r="S36" s="515">
        <f>'기본사항 등 입력'!E27</f>
        <v>0</v>
      </c>
      <c r="T36" s="515"/>
      <c r="U36" s="515"/>
      <c r="V36" s="515"/>
      <c r="W36" s="515"/>
      <c r="X36" s="515"/>
      <c r="Y36" s="515"/>
      <c r="Z36" s="515"/>
      <c r="AA36" s="515"/>
      <c r="AB36" s="515"/>
      <c r="AC36" s="515"/>
      <c r="AD36" s="515"/>
      <c r="AE36" s="515"/>
      <c r="AF36" s="516"/>
    </row>
    <row r="37" spans="1:32" ht="18.75" customHeight="1" thickBot="1">
      <c r="A37" s="4"/>
      <c r="B37" s="451"/>
      <c r="C37" s="452"/>
      <c r="D37" s="439" t="s">
        <v>184</v>
      </c>
      <c r="E37" s="440"/>
      <c r="F37" s="440"/>
      <c r="G37" s="440"/>
      <c r="H37" s="440"/>
      <c r="I37" s="440"/>
      <c r="J37" s="440"/>
      <c r="K37" s="440"/>
      <c r="L37" s="440"/>
      <c r="M37" s="440"/>
      <c r="N37" s="440"/>
      <c r="O37" s="440"/>
      <c r="P37" s="440"/>
      <c r="Q37" s="440"/>
      <c r="R37" s="441"/>
      <c r="S37" s="515">
        <f>S34-S35-S36</f>
        <v>0</v>
      </c>
      <c r="T37" s="515"/>
      <c r="U37" s="515"/>
      <c r="V37" s="515"/>
      <c r="W37" s="515"/>
      <c r="X37" s="515"/>
      <c r="Y37" s="515"/>
      <c r="Z37" s="515"/>
      <c r="AA37" s="515"/>
      <c r="AB37" s="515"/>
      <c r="AC37" s="515"/>
      <c r="AD37" s="515"/>
      <c r="AE37" s="515"/>
      <c r="AF37" s="516"/>
    </row>
    <row r="38" spans="1:32" ht="25.5" customHeight="1">
      <c r="A38" s="4"/>
      <c r="B38" s="316" t="s">
        <v>64</v>
      </c>
      <c r="C38" s="317"/>
      <c r="D38" s="458" t="s">
        <v>185</v>
      </c>
      <c r="E38" s="459"/>
      <c r="F38" s="462" t="s">
        <v>134</v>
      </c>
      <c r="G38" s="463"/>
      <c r="H38" s="463"/>
      <c r="I38" s="463"/>
      <c r="J38" s="463"/>
      <c r="K38" s="463"/>
      <c r="L38" s="463"/>
      <c r="M38" s="463"/>
      <c r="N38" s="463"/>
      <c r="O38" s="463"/>
      <c r="P38" s="463"/>
      <c r="Q38" s="463"/>
      <c r="R38" s="463"/>
      <c r="S38" s="463"/>
      <c r="T38" s="464"/>
      <c r="U38" s="543" t="s">
        <v>187</v>
      </c>
      <c r="V38" s="544"/>
      <c r="W38" s="544"/>
      <c r="X38" s="544"/>
      <c r="Y38" s="544"/>
      <c r="Z38" s="544"/>
      <c r="AA38" s="545"/>
      <c r="AB38" s="527" t="s">
        <v>188</v>
      </c>
      <c r="AC38" s="528"/>
      <c r="AD38" s="528"/>
      <c r="AE38" s="528"/>
      <c r="AF38" s="528"/>
    </row>
    <row r="39" spans="1:32" ht="25.5" customHeight="1">
      <c r="A39" s="4"/>
      <c r="B39" s="318"/>
      <c r="C39" s="319"/>
      <c r="D39" s="460"/>
      <c r="E39" s="461"/>
      <c r="F39" s="465" t="s">
        <v>65</v>
      </c>
      <c r="G39" s="466"/>
      <c r="H39" s="466"/>
      <c r="I39" s="467"/>
      <c r="J39" s="468" t="s">
        <v>5</v>
      </c>
      <c r="K39" s="469"/>
      <c r="L39" s="470"/>
      <c r="M39" s="468" t="s">
        <v>66</v>
      </c>
      <c r="N39" s="469"/>
      <c r="O39" s="470"/>
      <c r="P39" s="468" t="s">
        <v>32</v>
      </c>
      <c r="Q39" s="470"/>
      <c r="R39" s="468" t="s">
        <v>186</v>
      </c>
      <c r="S39" s="469"/>
      <c r="T39" s="470"/>
      <c r="U39" s="546"/>
      <c r="V39" s="547"/>
      <c r="W39" s="547"/>
      <c r="X39" s="547"/>
      <c r="Y39" s="547"/>
      <c r="Z39" s="547"/>
      <c r="AA39" s="548"/>
      <c r="AB39" s="529"/>
      <c r="AC39" s="530"/>
      <c r="AD39" s="530"/>
      <c r="AE39" s="530"/>
      <c r="AF39" s="530"/>
    </row>
    <row r="40" spans="1:32" ht="18.75" customHeight="1">
      <c r="A40" s="4"/>
      <c r="B40" s="318"/>
      <c r="C40" s="319"/>
      <c r="D40" s="474">
        <f>IF('기본사항 등 입력'!F32+'기본사항 등 입력'!F33=0,0,S37)</f>
        <v>0</v>
      </c>
      <c r="E40" s="475"/>
      <c r="F40" s="480" t="str">
        <f>IF('기본사항 등 입력'!C32="","",'기본사항 등 입력'!C32)</f>
        <v/>
      </c>
      <c r="G40" s="481"/>
      <c r="H40" s="481"/>
      <c r="I40" s="482"/>
      <c r="J40" s="485" t="str">
        <f>IF('기본사항 등 입력'!D32="","",'기본사항 등 입력'!D32)</f>
        <v/>
      </c>
      <c r="K40" s="486"/>
      <c r="L40" s="487"/>
      <c r="M40" s="485" t="str">
        <f>IF('기본사항 등 입력'!E32="","",'기본사항 등 입력'!E32)</f>
        <v/>
      </c>
      <c r="N40" s="486"/>
      <c r="O40" s="487"/>
      <c r="P40" s="483" t="str">
        <f>IF('기본사항 등 입력'!G32="","",'기본사항 등 입력'!G32)</f>
        <v/>
      </c>
      <c r="Q40" s="484"/>
      <c r="R40" s="485">
        <f>'기본사항 등 입력'!F32</f>
        <v>0</v>
      </c>
      <c r="S40" s="486"/>
      <c r="T40" s="487"/>
      <c r="U40" s="534">
        <f>IF('기본사항 등 입력'!F32=0,0,IF(퇴직소득원천징수영수증!S21=0,0,퇴직소득원천징수영수증!S21))</f>
        <v>0</v>
      </c>
      <c r="V40" s="535"/>
      <c r="W40" s="535"/>
      <c r="X40" s="535"/>
      <c r="Y40" s="535"/>
      <c r="Z40" s="535"/>
      <c r="AA40" s="536"/>
      <c r="AB40" s="521">
        <f>IF(IF(U40=0,0,ROUNDDOWN(D40*R42/U40,0))&lt;0,0,IF(U40=0,0,ROUNDDOWN(D40*R42/U40,0)))</f>
        <v>0</v>
      </c>
      <c r="AC40" s="522"/>
      <c r="AD40" s="522"/>
      <c r="AE40" s="522"/>
      <c r="AF40" s="522"/>
    </row>
    <row r="41" spans="1:32" ht="18.75" customHeight="1">
      <c r="A41" s="4"/>
      <c r="B41" s="318"/>
      <c r="C41" s="319"/>
      <c r="D41" s="476"/>
      <c r="E41" s="477"/>
      <c r="F41" s="480" t="str">
        <f>IF('기본사항 등 입력'!C33="","",'기본사항 등 입력'!C33)</f>
        <v/>
      </c>
      <c r="G41" s="481"/>
      <c r="H41" s="481"/>
      <c r="I41" s="482"/>
      <c r="J41" s="485" t="str">
        <f>IF('기본사항 등 입력'!D33="","",'기본사항 등 입력'!D33)</f>
        <v/>
      </c>
      <c r="K41" s="486"/>
      <c r="L41" s="487"/>
      <c r="M41" s="485" t="str">
        <f>IF('기본사항 등 입력'!E33="","",'기본사항 등 입력'!E33)</f>
        <v/>
      </c>
      <c r="N41" s="486"/>
      <c r="O41" s="487"/>
      <c r="P41" s="483" t="str">
        <f>IF('기본사항 등 입력'!G33="","",'기본사항 등 입력'!G33)</f>
        <v/>
      </c>
      <c r="Q41" s="484"/>
      <c r="R41" s="485">
        <f>'기본사항 등 입력'!F33</f>
        <v>0</v>
      </c>
      <c r="S41" s="486"/>
      <c r="T41" s="487"/>
      <c r="U41" s="537"/>
      <c r="V41" s="538"/>
      <c r="W41" s="538"/>
      <c r="X41" s="538"/>
      <c r="Y41" s="538"/>
      <c r="Z41" s="538"/>
      <c r="AA41" s="539"/>
      <c r="AB41" s="523"/>
      <c r="AC41" s="524"/>
      <c r="AD41" s="524"/>
      <c r="AE41" s="524"/>
      <c r="AF41" s="524"/>
    </row>
    <row r="42" spans="1:32" ht="18.75" customHeight="1" thickBot="1">
      <c r="A42" s="4"/>
      <c r="B42" s="320"/>
      <c r="C42" s="321"/>
      <c r="D42" s="478"/>
      <c r="E42" s="479"/>
      <c r="F42" s="455" t="s">
        <v>189</v>
      </c>
      <c r="G42" s="456"/>
      <c r="H42" s="456"/>
      <c r="I42" s="456"/>
      <c r="J42" s="456"/>
      <c r="K42" s="456"/>
      <c r="L42" s="456"/>
      <c r="M42" s="456"/>
      <c r="N42" s="456"/>
      <c r="O42" s="456"/>
      <c r="P42" s="456"/>
      <c r="Q42" s="457"/>
      <c r="R42" s="471">
        <f>'기본사항 등 입력'!F32+'기본사항 등 입력'!F33</f>
        <v>0</v>
      </c>
      <c r="S42" s="472"/>
      <c r="T42" s="473"/>
      <c r="U42" s="540"/>
      <c r="V42" s="541"/>
      <c r="W42" s="541"/>
      <c r="X42" s="541"/>
      <c r="Y42" s="541"/>
      <c r="Z42" s="541"/>
      <c r="AA42" s="542"/>
      <c r="AB42" s="525"/>
      <c r="AC42" s="526"/>
      <c r="AD42" s="526"/>
      <c r="AE42" s="526"/>
      <c r="AF42" s="526"/>
    </row>
    <row r="43" spans="1:32" ht="18.75" customHeight="1">
      <c r="A43" s="4"/>
      <c r="B43" s="318" t="s">
        <v>72</v>
      </c>
      <c r="C43" s="319"/>
      <c r="D43" s="422" t="s">
        <v>67</v>
      </c>
      <c r="E43" s="422"/>
      <c r="F43" s="422"/>
      <c r="G43" s="422"/>
      <c r="H43" s="422"/>
      <c r="I43" s="423"/>
      <c r="J43" s="413" t="s">
        <v>33</v>
      </c>
      <c r="K43" s="414"/>
      <c r="L43" s="414"/>
      <c r="M43" s="414"/>
      <c r="N43" s="414"/>
      <c r="O43" s="414"/>
      <c r="P43" s="414"/>
      <c r="Q43" s="415"/>
      <c r="R43" s="413" t="s">
        <v>83</v>
      </c>
      <c r="S43" s="414"/>
      <c r="T43" s="414"/>
      <c r="U43" s="414"/>
      <c r="V43" s="414"/>
      <c r="W43" s="415"/>
      <c r="X43" s="413" t="s">
        <v>84</v>
      </c>
      <c r="Y43" s="414"/>
      <c r="Z43" s="414"/>
      <c r="AA43" s="415"/>
      <c r="AB43" s="414" t="s">
        <v>85</v>
      </c>
      <c r="AC43" s="414"/>
      <c r="AD43" s="414"/>
      <c r="AE43" s="414"/>
      <c r="AF43" s="414"/>
    </row>
    <row r="44" spans="1:32" ht="18.75" customHeight="1">
      <c r="A44" s="4"/>
      <c r="B44" s="318"/>
      <c r="C44" s="319"/>
      <c r="D44" s="424" t="s">
        <v>190</v>
      </c>
      <c r="E44" s="424"/>
      <c r="F44" s="424"/>
      <c r="G44" s="424"/>
      <c r="H44" s="424"/>
      <c r="I44" s="425"/>
      <c r="J44" s="416">
        <f>IF(D40=0,S37,D40)</f>
        <v>0</v>
      </c>
      <c r="K44" s="417"/>
      <c r="L44" s="417"/>
      <c r="M44" s="417"/>
      <c r="N44" s="417"/>
      <c r="O44" s="417"/>
      <c r="P44" s="417"/>
      <c r="Q44" s="418"/>
      <c r="R44" s="416">
        <f>ROUNDDOWN(J44/10,0)</f>
        <v>0</v>
      </c>
      <c r="S44" s="417"/>
      <c r="T44" s="417"/>
      <c r="U44" s="417"/>
      <c r="V44" s="417"/>
      <c r="W44" s="418"/>
      <c r="X44" s="416"/>
      <c r="Y44" s="417"/>
      <c r="Z44" s="417"/>
      <c r="AA44" s="418"/>
      <c r="AB44" s="445">
        <f>J44+R44+X44</f>
        <v>0</v>
      </c>
      <c r="AC44" s="446"/>
      <c r="AD44" s="446"/>
      <c r="AE44" s="446"/>
      <c r="AF44" s="446"/>
    </row>
    <row r="45" spans="1:32" ht="18.75" customHeight="1">
      <c r="A45" s="4"/>
      <c r="B45" s="318"/>
      <c r="C45" s="319"/>
      <c r="D45" s="424" t="s">
        <v>191</v>
      </c>
      <c r="E45" s="424"/>
      <c r="F45" s="424"/>
      <c r="G45" s="424"/>
      <c r="H45" s="424"/>
      <c r="I45" s="425"/>
      <c r="J45" s="416">
        <f>IF(AB40=0,0,AB40)</f>
        <v>0</v>
      </c>
      <c r="K45" s="417"/>
      <c r="L45" s="417"/>
      <c r="M45" s="417"/>
      <c r="N45" s="417"/>
      <c r="O45" s="417"/>
      <c r="P45" s="417"/>
      <c r="Q45" s="418"/>
      <c r="R45" s="416">
        <f>ROUNDDOWN(J45/10,0)</f>
        <v>0</v>
      </c>
      <c r="S45" s="417"/>
      <c r="T45" s="417"/>
      <c r="U45" s="417"/>
      <c r="V45" s="417"/>
      <c r="W45" s="418"/>
      <c r="X45" s="416"/>
      <c r="Y45" s="417"/>
      <c r="Z45" s="417"/>
      <c r="AA45" s="418"/>
      <c r="AB45" s="445">
        <f>J45+R45+X45</f>
        <v>0</v>
      </c>
      <c r="AC45" s="446"/>
      <c r="AD45" s="446"/>
      <c r="AE45" s="446"/>
      <c r="AF45" s="446"/>
    </row>
    <row r="46" spans="1:32" ht="18.75" customHeight="1" thickBot="1">
      <c r="A46" s="4"/>
      <c r="B46" s="320"/>
      <c r="C46" s="321"/>
      <c r="D46" s="426" t="s">
        <v>192</v>
      </c>
      <c r="E46" s="426"/>
      <c r="F46" s="426"/>
      <c r="G46" s="426"/>
      <c r="H46" s="426"/>
      <c r="I46" s="427"/>
      <c r="J46" s="419">
        <f>ROUNDDOWN(J44-J45,-1)</f>
        <v>0</v>
      </c>
      <c r="K46" s="420"/>
      <c r="L46" s="420"/>
      <c r="M46" s="420"/>
      <c r="N46" s="420"/>
      <c r="O46" s="420"/>
      <c r="P46" s="420"/>
      <c r="Q46" s="421"/>
      <c r="R46" s="419">
        <f>ROUNDDOWN(J46/10,-1)</f>
        <v>0</v>
      </c>
      <c r="S46" s="420"/>
      <c r="T46" s="420"/>
      <c r="U46" s="420"/>
      <c r="V46" s="420"/>
      <c r="W46" s="421"/>
      <c r="X46" s="419">
        <f>ROUNDDOWN(X44-X45,-1)</f>
        <v>0</v>
      </c>
      <c r="Y46" s="420"/>
      <c r="Z46" s="420"/>
      <c r="AA46" s="421"/>
      <c r="AB46" s="492">
        <f>J46+R46+X46</f>
        <v>0</v>
      </c>
      <c r="AC46" s="493"/>
      <c r="AD46" s="493"/>
      <c r="AE46" s="493"/>
      <c r="AF46" s="493"/>
    </row>
    <row r="47" spans="1:32" s="9" customFormat="1" ht="18.75" customHeight="1">
      <c r="B47" s="140"/>
      <c r="C47" s="140"/>
      <c r="D47" s="140"/>
      <c r="E47" s="140"/>
      <c r="F47" s="140"/>
      <c r="G47" s="140"/>
      <c r="H47" s="140"/>
      <c r="I47" s="140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5"/>
      <c r="AC47" s="148"/>
      <c r="AD47" s="148"/>
      <c r="AE47" s="148"/>
      <c r="AF47" s="149" t="str">
        <f>TEXT(M25,"YYYY")</f>
        <v/>
      </c>
    </row>
    <row r="48" spans="1:32" s="9" customFormat="1" ht="18.75" customHeight="1">
      <c r="B48" s="489" t="s">
        <v>126</v>
      </c>
      <c r="C48" s="489"/>
      <c r="D48" s="489"/>
      <c r="E48" s="489"/>
      <c r="F48" s="489"/>
      <c r="G48" s="489"/>
      <c r="H48" s="489"/>
      <c r="I48" s="489"/>
      <c r="J48" s="489"/>
      <c r="K48" s="489"/>
      <c r="L48" s="489"/>
      <c r="M48" s="489"/>
      <c r="N48" s="489"/>
      <c r="O48" s="489"/>
      <c r="P48" s="489"/>
      <c r="Q48" s="489"/>
      <c r="R48" s="489"/>
      <c r="S48" s="489"/>
      <c r="T48" s="489"/>
      <c r="U48" s="489"/>
      <c r="V48" s="489"/>
      <c r="W48" s="489"/>
      <c r="X48" s="489"/>
      <c r="Y48" s="489"/>
      <c r="Z48" s="489"/>
      <c r="AA48" s="489"/>
      <c r="AB48" s="489"/>
      <c r="AC48" s="489"/>
      <c r="AD48" s="489"/>
      <c r="AE48" s="489"/>
      <c r="AF48" s="489"/>
    </row>
    <row r="49" spans="1:32" s="9" customFormat="1" ht="18.75" customHeight="1">
      <c r="B49" s="141"/>
      <c r="C49" s="150"/>
      <c r="D49" s="150"/>
      <c r="E49" s="150"/>
      <c r="F49" s="150"/>
      <c r="G49" s="150"/>
      <c r="H49" s="150"/>
      <c r="I49" s="150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45"/>
      <c r="AC49" s="151" t="s">
        <v>123</v>
      </c>
      <c r="AD49" s="151"/>
      <c r="AE49" s="151" t="s">
        <v>124</v>
      </c>
      <c r="AF49" s="151" t="s">
        <v>125</v>
      </c>
    </row>
    <row r="50" spans="1:32" s="9" customFormat="1" ht="18.75" customHeight="1">
      <c r="B50" s="488" t="s">
        <v>127</v>
      </c>
      <c r="C50" s="488"/>
      <c r="D50" s="488"/>
      <c r="E50" s="488"/>
      <c r="F50" s="488"/>
      <c r="G50" s="488"/>
      <c r="H50" s="488"/>
      <c r="I50" s="488"/>
      <c r="J50" s="488"/>
      <c r="K50" s="488"/>
      <c r="L50" s="488"/>
      <c r="M50" s="488"/>
      <c r="N50" s="488"/>
      <c r="O50" s="488"/>
      <c r="P50" s="488"/>
      <c r="Q50" s="488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5"/>
      <c r="AC50" s="146"/>
      <c r="AD50" s="490" t="s">
        <v>128</v>
      </c>
      <c r="AE50" s="490"/>
      <c r="AF50" s="490"/>
    </row>
    <row r="51" spans="1:32" s="9" customFormat="1" ht="18.75" customHeight="1">
      <c r="B51" s="152"/>
      <c r="C51" s="490"/>
      <c r="D51" s="490"/>
      <c r="E51" s="491" t="s">
        <v>130</v>
      </c>
      <c r="F51" s="491"/>
      <c r="G51" s="494" t="s">
        <v>129</v>
      </c>
      <c r="H51" s="494"/>
      <c r="I51" s="152"/>
      <c r="J51" s="152"/>
      <c r="K51" s="152"/>
      <c r="L51" s="152"/>
      <c r="M51" s="152"/>
      <c r="N51" s="152"/>
      <c r="O51" s="152"/>
      <c r="P51" s="152"/>
      <c r="Q51" s="152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5"/>
      <c r="AC51" s="146"/>
      <c r="AD51" s="146"/>
      <c r="AE51" s="146"/>
      <c r="AF51" s="146"/>
    </row>
    <row r="52" spans="1:32" s="9" customFormat="1" ht="18.75" customHeight="1"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5"/>
      <c r="AC52" s="146"/>
      <c r="AD52" s="146"/>
      <c r="AE52" s="146"/>
      <c r="AF52" s="146"/>
    </row>
    <row r="53" spans="1:32" s="9" customFormat="1" ht="18.75" customHeight="1" thickBot="1">
      <c r="B53" s="153"/>
      <c r="C53" s="454"/>
      <c r="D53" s="454"/>
      <c r="E53" s="453"/>
      <c r="F53" s="453"/>
      <c r="G53" s="154"/>
      <c r="H53" s="154"/>
      <c r="I53" s="154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6"/>
      <c r="AC53" s="155"/>
      <c r="AD53" s="155"/>
      <c r="AE53" s="155"/>
      <c r="AF53" s="155"/>
    </row>
    <row r="54" spans="1:32" ht="18.75" customHeight="1">
      <c r="A54" s="4"/>
      <c r="B54" s="10"/>
      <c r="C54" s="10"/>
      <c r="D54" s="10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C54" s="2"/>
      <c r="AD54" s="2"/>
      <c r="AE54" s="2"/>
      <c r="AF54" s="2"/>
    </row>
    <row r="55" spans="1:32" ht="18.75" customHeight="1">
      <c r="A55" s="4"/>
      <c r="B55" s="11"/>
      <c r="C55" s="11"/>
    </row>
  </sheetData>
  <sheetProtection selectLockedCells="1" selectUnlockedCells="1"/>
  <mergeCells count="187">
    <mergeCell ref="H4:AA5"/>
    <mergeCell ref="B32:C37"/>
    <mergeCell ref="S29:AF29"/>
    <mergeCell ref="S30:AF30"/>
    <mergeCell ref="S31:AF31"/>
    <mergeCell ref="J41:L41"/>
    <mergeCell ref="M40:O40"/>
    <mergeCell ref="M41:O41"/>
    <mergeCell ref="S34:AF34"/>
    <mergeCell ref="D36:R36"/>
    <mergeCell ref="D37:R37"/>
    <mergeCell ref="AB40:AF42"/>
    <mergeCell ref="AB38:AF39"/>
    <mergeCell ref="D32:R32"/>
    <mergeCell ref="D33:R33"/>
    <mergeCell ref="D34:R34"/>
    <mergeCell ref="S37:AF37"/>
    <mergeCell ref="R40:T40"/>
    <mergeCell ref="R41:T41"/>
    <mergeCell ref="S36:AF36"/>
    <mergeCell ref="U40:AA42"/>
    <mergeCell ref="U38:AA39"/>
    <mergeCell ref="AE8:AF8"/>
    <mergeCell ref="B8:C9"/>
    <mergeCell ref="G51:H51"/>
    <mergeCell ref="AB3:AD3"/>
    <mergeCell ref="AB4:AD4"/>
    <mergeCell ref="AB7:AD7"/>
    <mergeCell ref="AC22:AD22"/>
    <mergeCell ref="AC23:AD23"/>
    <mergeCell ref="AC24:AD24"/>
    <mergeCell ref="AC25:AD25"/>
    <mergeCell ref="Z22:AB22"/>
    <mergeCell ref="Z23:AB23"/>
    <mergeCell ref="Z24:AB24"/>
    <mergeCell ref="Z25:AB25"/>
    <mergeCell ref="AB16:AF16"/>
    <mergeCell ref="AB17:AF17"/>
    <mergeCell ref="AB18:AF18"/>
    <mergeCell ref="AE22:AF22"/>
    <mergeCell ref="AE23:AF23"/>
    <mergeCell ref="AE24:AF24"/>
    <mergeCell ref="AE25:AF25"/>
    <mergeCell ref="U10:AF10"/>
    <mergeCell ref="AB6:AC6"/>
    <mergeCell ref="AB20:AF20"/>
    <mergeCell ref="D35:R35"/>
    <mergeCell ref="S35:AF35"/>
    <mergeCell ref="E53:F53"/>
    <mergeCell ref="C53:D53"/>
    <mergeCell ref="F42:Q42"/>
    <mergeCell ref="B38:C42"/>
    <mergeCell ref="D38:E39"/>
    <mergeCell ref="F38:T38"/>
    <mergeCell ref="F39:I39"/>
    <mergeCell ref="J39:L39"/>
    <mergeCell ref="M39:O39"/>
    <mergeCell ref="P39:Q39"/>
    <mergeCell ref="R39:T39"/>
    <mergeCell ref="R42:T42"/>
    <mergeCell ref="D40:E42"/>
    <mergeCell ref="F40:I40"/>
    <mergeCell ref="P40:Q40"/>
    <mergeCell ref="P41:Q41"/>
    <mergeCell ref="F41:I41"/>
    <mergeCell ref="J40:L40"/>
    <mergeCell ref="B50:Q50"/>
    <mergeCell ref="B48:AF48"/>
    <mergeCell ref="AD50:AF50"/>
    <mergeCell ref="C51:D51"/>
    <mergeCell ref="E51:F51"/>
    <mergeCell ref="AB46:AF46"/>
    <mergeCell ref="D43:I43"/>
    <mergeCell ref="D44:I44"/>
    <mergeCell ref="D45:I45"/>
    <mergeCell ref="B43:C46"/>
    <mergeCell ref="D46:I46"/>
    <mergeCell ref="S32:AF32"/>
    <mergeCell ref="P24:S24"/>
    <mergeCell ref="P23:S23"/>
    <mergeCell ref="D31:R31"/>
    <mergeCell ref="S28:AF28"/>
    <mergeCell ref="D26:R26"/>
    <mergeCell ref="D27:R27"/>
    <mergeCell ref="D28:R28"/>
    <mergeCell ref="D29:R29"/>
    <mergeCell ref="D30:R30"/>
    <mergeCell ref="S26:AF26"/>
    <mergeCell ref="S27:AF27"/>
    <mergeCell ref="T25:V25"/>
    <mergeCell ref="AB44:AF44"/>
    <mergeCell ref="AB45:AF45"/>
    <mergeCell ref="B26:C31"/>
    <mergeCell ref="S33:AF33"/>
    <mergeCell ref="X43:AA43"/>
    <mergeCell ref="AB43:AF43"/>
    <mergeCell ref="J43:Q43"/>
    <mergeCell ref="R43:W43"/>
    <mergeCell ref="R44:W44"/>
    <mergeCell ref="R45:W45"/>
    <mergeCell ref="R46:W46"/>
    <mergeCell ref="X44:AA44"/>
    <mergeCell ref="X45:AA45"/>
    <mergeCell ref="X46:AA46"/>
    <mergeCell ref="J44:Q44"/>
    <mergeCell ref="J45:Q45"/>
    <mergeCell ref="J46:Q46"/>
    <mergeCell ref="D8:G8"/>
    <mergeCell ref="H8:O8"/>
    <mergeCell ref="P8:T8"/>
    <mergeCell ref="U8:AA8"/>
    <mergeCell ref="D10:G10"/>
    <mergeCell ref="D22:F22"/>
    <mergeCell ref="H10:O10"/>
    <mergeCell ref="P10:T10"/>
    <mergeCell ref="AB19:AF19"/>
    <mergeCell ref="AB21:AF21"/>
    <mergeCell ref="D11:G11"/>
    <mergeCell ref="H11:AA11"/>
    <mergeCell ref="AE11:AF11"/>
    <mergeCell ref="D12:H13"/>
    <mergeCell ref="I12:AA13"/>
    <mergeCell ref="AB11:AD11"/>
    <mergeCell ref="AB12:AD13"/>
    <mergeCell ref="AE12:AF13"/>
    <mergeCell ref="G22:I22"/>
    <mergeCell ref="J22:L22"/>
    <mergeCell ref="M22:O22"/>
    <mergeCell ref="B14:E15"/>
    <mergeCell ref="F14:I14"/>
    <mergeCell ref="J14:K14"/>
    <mergeCell ref="L14:U15"/>
    <mergeCell ref="V14:AF14"/>
    <mergeCell ref="F15:I15"/>
    <mergeCell ref="J15:K15"/>
    <mergeCell ref="V15:AF15"/>
    <mergeCell ref="U9:AF9"/>
    <mergeCell ref="D21:I21"/>
    <mergeCell ref="J21:R21"/>
    <mergeCell ref="S21:AA21"/>
    <mergeCell ref="J18:R18"/>
    <mergeCell ref="D19:I19"/>
    <mergeCell ref="J19:R19"/>
    <mergeCell ref="S19:AA19"/>
    <mergeCell ref="S18:AA18"/>
    <mergeCell ref="B22:C25"/>
    <mergeCell ref="W25:Y25"/>
    <mergeCell ref="T22:V22"/>
    <mergeCell ref="P22:S22"/>
    <mergeCell ref="P25:S25"/>
    <mergeCell ref="D25:F25"/>
    <mergeCell ref="G25:I25"/>
    <mergeCell ref="M24:O24"/>
    <mergeCell ref="G24:I24"/>
    <mergeCell ref="J24:L24"/>
    <mergeCell ref="J25:L25"/>
    <mergeCell ref="M25:O25"/>
    <mergeCell ref="D24:F24"/>
    <mergeCell ref="T23:V23"/>
    <mergeCell ref="W23:Y23"/>
    <mergeCell ref="T24:V24"/>
    <mergeCell ref="W22:Y22"/>
    <mergeCell ref="W24:Y24"/>
    <mergeCell ref="C4:D5"/>
    <mergeCell ref="E4:F5"/>
    <mergeCell ref="AB5:AD5"/>
    <mergeCell ref="AE5:AF5"/>
    <mergeCell ref="D23:F23"/>
    <mergeCell ref="G23:I23"/>
    <mergeCell ref="J23:L23"/>
    <mergeCell ref="M23:O23"/>
    <mergeCell ref="B16:C21"/>
    <mergeCell ref="D16:I16"/>
    <mergeCell ref="J16:R16"/>
    <mergeCell ref="S16:AA16"/>
    <mergeCell ref="D17:I17"/>
    <mergeCell ref="J17:R17"/>
    <mergeCell ref="S17:AA17"/>
    <mergeCell ref="D18:I18"/>
    <mergeCell ref="D20:I20"/>
    <mergeCell ref="J20:R20"/>
    <mergeCell ref="B10:C13"/>
    <mergeCell ref="H6:AA6"/>
    <mergeCell ref="D9:G9"/>
    <mergeCell ref="H9:O9"/>
    <mergeCell ref="P9:T9"/>
    <mergeCell ref="S20:AA20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15" sqref="E15"/>
    </sheetView>
  </sheetViews>
  <sheetFormatPr defaultRowHeight="16.5"/>
  <cols>
    <col min="1" max="1" width="11.375" customWidth="1"/>
    <col min="3" max="3" width="45.375" customWidth="1"/>
    <col min="4" max="4" width="31.75" customWidth="1"/>
    <col min="5" max="5" width="40.75" customWidth="1"/>
  </cols>
  <sheetData>
    <row r="1" spans="1:5" ht="16.5" customHeight="1">
      <c r="A1" s="555" t="s">
        <v>153</v>
      </c>
      <c r="B1" s="556" t="s">
        <v>154</v>
      </c>
      <c r="C1" s="555" t="s">
        <v>151</v>
      </c>
      <c r="D1" s="553" t="s">
        <v>152</v>
      </c>
      <c r="E1" s="554"/>
    </row>
    <row r="2" spans="1:5">
      <c r="A2" s="555"/>
      <c r="B2" s="557"/>
      <c r="C2" s="555"/>
      <c r="D2" s="167" t="s">
        <v>149</v>
      </c>
      <c r="E2" s="166" t="s">
        <v>150</v>
      </c>
    </row>
    <row r="3" spans="1:5" ht="24" customHeight="1">
      <c r="A3" s="168" t="s">
        <v>196</v>
      </c>
      <c r="B3" s="171" t="s">
        <v>194</v>
      </c>
      <c r="C3" s="169" t="s">
        <v>197</v>
      </c>
      <c r="D3" s="169"/>
      <c r="E3" s="170"/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6" sqref="D6"/>
    </sheetView>
  </sheetViews>
  <sheetFormatPr defaultRowHeight="16.5"/>
  <cols>
    <col min="2" max="2" width="23.125" customWidth="1"/>
  </cols>
  <sheetData>
    <row r="1" spans="1:2" ht="20.25">
      <c r="A1" s="196" t="s">
        <v>165</v>
      </c>
      <c r="B1" s="197" t="s">
        <v>166</v>
      </c>
    </row>
    <row r="2" spans="1:2" ht="20.25">
      <c r="A2" s="198">
        <v>1</v>
      </c>
      <c r="B2" s="199" t="s">
        <v>167</v>
      </c>
    </row>
    <row r="3" spans="1:2" ht="20.25">
      <c r="A3" s="198">
        <v>2</v>
      </c>
      <c r="B3" s="199" t="s">
        <v>168</v>
      </c>
    </row>
    <row r="4" spans="1:2" ht="20.25">
      <c r="A4" s="198">
        <v>3</v>
      </c>
      <c r="B4" s="199" t="s">
        <v>169</v>
      </c>
    </row>
    <row r="5" spans="1:2" ht="20.25">
      <c r="A5" s="198">
        <v>4</v>
      </c>
      <c r="B5" s="199" t="s">
        <v>170</v>
      </c>
    </row>
    <row r="6" spans="1:2" ht="20.25">
      <c r="A6" s="198">
        <v>5</v>
      </c>
      <c r="B6" s="199" t="s">
        <v>171</v>
      </c>
    </row>
    <row r="7" spans="1:2" ht="21" thickBot="1">
      <c r="A7" s="200">
        <v>6</v>
      </c>
      <c r="B7" s="201" t="s">
        <v>172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화면설명</vt:lpstr>
      <vt:lpstr>기본사항 등 입력</vt:lpstr>
      <vt:lpstr>퇴직소득원천징수영수증</vt:lpstr>
      <vt:lpstr>(공지)프로그램변경이력</vt:lpstr>
      <vt:lpstr>퇴직사유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NTS</cp:lastModifiedBy>
  <cp:lastPrinted>2022-12-30T07:37:58Z</cp:lastPrinted>
  <dcterms:created xsi:type="dcterms:W3CDTF">2015-01-09T08:26:15Z</dcterms:created>
  <dcterms:modified xsi:type="dcterms:W3CDTF">2024-12-25T08:29:45Z</dcterms:modified>
</cp:coreProperties>
</file>